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4" sheetId="1" r:id="rId1"/>
  </sheets>
  <definedNames>
    <definedName name="Excel_BuiltIn_Print_Area" localSheetId="0">'2014'!$A$1:$F$46</definedName>
    <definedName name="_xlnm.Print_Titles" localSheetId="0">'2014'!$4:$4</definedName>
    <definedName name="_xlnm.Print_Area" localSheetId="0">'2014'!$A$1:$G$52</definedName>
  </definedNames>
  <calcPr fullCalcOnLoad="1"/>
</workbook>
</file>

<file path=xl/sharedStrings.xml><?xml version="1.0" encoding="utf-8"?>
<sst xmlns="http://schemas.openxmlformats.org/spreadsheetml/2006/main" count="66" uniqueCount="41">
  <si>
    <t>Информация о ходе финансирования и реализации государственных и муниципальных программ из бюджета Краснопламенского сельского поселения на 01.01.2020 года</t>
  </si>
  <si>
    <t>(руб.)</t>
  </si>
  <si>
    <t>Код главного распорядителя средств бюджета поселения</t>
  </si>
  <si>
    <t>№ п/п</t>
  </si>
  <si>
    <t>№ МП</t>
  </si>
  <si>
    <t>Наименование программ</t>
  </si>
  <si>
    <t xml:space="preserve">Уточненный годовой план на 01.01.2020 </t>
  </si>
  <si>
    <t>% исполнения</t>
  </si>
  <si>
    <t>1</t>
  </si>
  <si>
    <t>05</t>
  </si>
  <si>
    <t>Муниципальная программа "Развитие муниципальной службы в муниципальном образовании Краснопламенское сельское поселение"</t>
  </si>
  <si>
    <t>федеральный бюджет</t>
  </si>
  <si>
    <t>областной бюджет</t>
  </si>
  <si>
    <t>местный бюджет</t>
  </si>
  <si>
    <t>06</t>
  </si>
  <si>
    <t xml:space="preserve">Муниципальная программа "Сохранение и развитие культуры в Краснопламенском сельском поселении" </t>
  </si>
  <si>
    <t>3</t>
  </si>
  <si>
    <t>01</t>
  </si>
  <si>
    <t>Муниципальная программа "Капитальный ремонт многоквартирных домов муниципального образования  Краснопламенское сельское поселение"</t>
  </si>
  <si>
    <t>4</t>
  </si>
  <si>
    <t>02</t>
  </si>
  <si>
    <t>Муниципальная программа "Комплексная программа благоустройства территории Краснопламенского сельского поселения"</t>
  </si>
  <si>
    <t>Государственная программа Владимирской области "Управление государственными финансами и государственным долгом Владимирской области"</t>
  </si>
  <si>
    <t>Подпрограмма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</si>
  <si>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5</t>
  </si>
  <si>
    <t>04</t>
  </si>
  <si>
    <t xml:space="preserve"> Муниципальная программа "Развитие системы пожарной безопасности на территории муниципального образования Краснопламенское сельское поселение"</t>
  </si>
  <si>
    <t>Государственная программа Владимирской области "Развитие культуры и туризма на 2014 – 2020 годы"</t>
  </si>
  <si>
    <t>Подпрограмма "Обеспечение условий реализации Программы" государственной программы Владимирской области "Развитие культуры и туризма на 2014 – 2020 годы"</t>
  </si>
  <si>
    <t>Расходы на обеспечение  деятельности учреждений и органов власти в рамках непрограммных расходов органов исполнительной власти (Иные бюджетные ассигнования)</t>
  </si>
  <si>
    <t>09</t>
  </si>
  <si>
    <r>
      <rPr>
        <b/>
        <sz val="11"/>
        <rFont val="Times New Roman"/>
        <family val="1"/>
      </rPr>
      <t>Муниципальная программа "Осуществление комплекса мероприятий по оказанию услуг в сфере коммунального и хозяйственного обеспечения деятельности</t>
    </r>
    <r>
      <rPr>
        <b/>
        <sz val="11"/>
        <color indexed="12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органов местного самоуправления и учреждений, наделенных функциями управления  Краснопламенского сельского поселения"</t>
    </r>
  </si>
  <si>
    <t>99</t>
  </si>
  <si>
    <t>8</t>
  </si>
  <si>
    <t>03</t>
  </si>
  <si>
    <t>Муниципальная программа  «Обеспечение устойчивого сокращения непригодного для проживания жилищного фонда в муниципальном образовании Краснопламенское сельское поселение»</t>
  </si>
  <si>
    <t xml:space="preserve"> </t>
  </si>
  <si>
    <t>Всего:</t>
  </si>
  <si>
    <t>б/сф</t>
  </si>
  <si>
    <t>жкх</t>
  </si>
  <si>
    <t>Исполнено на 01.01.2020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</si>
</sst>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.0"/>
    <numFmt numFmtId="166" formatCode="#,000.00"/>
  </numFmts>
  <fonts count="7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11" fillId="26" borderId="1" applyNumberFormat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2" applyNumberFormat="0" applyAlignment="0" applyProtection="0"/>
    <xf numFmtId="0" fontId="57" fillId="34" borderId="3" applyNumberFormat="0" applyAlignment="0" applyProtection="0"/>
    <xf numFmtId="0" fontId="58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5" borderId="8" applyNumberFormat="0" applyAlignment="0" applyProtection="0"/>
    <xf numFmtId="0" fontId="64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66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textRotation="90" wrapText="1"/>
    </xf>
    <xf numFmtId="0" fontId="18" fillId="0" borderId="12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22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3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center"/>
    </xf>
    <xf numFmtId="4" fontId="27" fillId="4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41" borderId="12" xfId="0" applyFont="1" applyFill="1" applyBorder="1" applyAlignment="1">
      <alignment horizontal="left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12" fillId="41" borderId="12" xfId="0" applyNumberFormat="1" applyFont="1" applyFill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center" vertical="center"/>
    </xf>
    <xf numFmtId="165" fontId="29" fillId="41" borderId="12" xfId="0" applyNumberFormat="1" applyFont="1" applyFill="1" applyBorder="1" applyAlignment="1">
      <alignment horizontal="left" vertical="center" wrapText="1"/>
    </xf>
    <xf numFmtId="4" fontId="30" fillId="4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165" fontId="12" fillId="41" borderId="1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2" fontId="29" fillId="0" borderId="12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vertical="center" wrapText="1"/>
    </xf>
    <xf numFmtId="0" fontId="20" fillId="0" borderId="13" xfId="0" applyFont="1" applyBorder="1" applyAlignment="1">
      <alignment/>
    </xf>
    <xf numFmtId="0" fontId="34" fillId="0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top"/>
    </xf>
    <xf numFmtId="0" fontId="3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/>
    </xf>
    <xf numFmtId="4" fontId="35" fillId="0" borderId="12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4" fillId="0" borderId="12" xfId="0" applyNumberFormat="1" applyFont="1" applyFill="1" applyBorder="1" applyAlignment="1">
      <alignment horizontal="left" vertical="center" wrapText="1"/>
    </xf>
    <xf numFmtId="164" fontId="17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166" fontId="13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20" fillId="0" borderId="15" xfId="0" applyFont="1" applyBorder="1" applyAlignment="1">
      <alignment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B1">
      <pane ySplit="4" topLeftCell="A5" activePane="bottomLeft" state="frozen"/>
      <selection pane="topLeft" activeCell="B1" sqref="B1"/>
      <selection pane="bottomLeft" activeCell="I3" sqref="I3"/>
    </sheetView>
  </sheetViews>
  <sheetFormatPr defaultColWidth="8.8515625" defaultRowHeight="12.75"/>
  <cols>
    <col min="1" max="1" width="8.8515625" style="1" hidden="1" customWidth="1"/>
    <col min="2" max="2" width="4.7109375" style="1" customWidth="1"/>
    <col min="3" max="3" width="5.00390625" style="1" customWidth="1"/>
    <col min="4" max="4" width="51.7109375" style="2" customWidth="1"/>
    <col min="5" max="5" width="19.57421875" style="3" customWidth="1"/>
    <col min="6" max="6" width="19.140625" style="4" customWidth="1"/>
    <col min="7" max="7" width="8.8515625" style="5" hidden="1" customWidth="1"/>
    <col min="8" max="8" width="11.421875" style="2" customWidth="1"/>
    <col min="9" max="16384" width="8.8515625" style="2" customWidth="1"/>
  </cols>
  <sheetData>
    <row r="1" spans="5:7" ht="16.5" customHeight="1">
      <c r="E1" s="6"/>
      <c r="F1" s="7"/>
      <c r="G1" s="8"/>
    </row>
    <row r="2" spans="1:7" ht="34.5" customHeight="1">
      <c r="A2" s="70" t="s">
        <v>0</v>
      </c>
      <c r="B2" s="70"/>
      <c r="C2" s="70"/>
      <c r="D2" s="70"/>
      <c r="E2" s="70"/>
      <c r="F2" s="70"/>
      <c r="G2" s="9"/>
    </row>
    <row r="3" spans="4:7" ht="16.5" customHeight="1">
      <c r="D3" s="10"/>
      <c r="F3" s="11" t="s">
        <v>1</v>
      </c>
      <c r="G3" s="11"/>
    </row>
    <row r="4" spans="1:7" s="16" customFormat="1" ht="42" customHeight="1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40</v>
      </c>
      <c r="G4" s="15" t="s">
        <v>7</v>
      </c>
    </row>
    <row r="5" spans="1:7" s="21" customFormat="1" ht="57">
      <c r="A5" s="71"/>
      <c r="B5" s="17" t="s">
        <v>8</v>
      </c>
      <c r="C5" s="17" t="s">
        <v>9</v>
      </c>
      <c r="D5" s="18" t="s">
        <v>10</v>
      </c>
      <c r="E5" s="19">
        <f>E6+E7+E8</f>
        <v>443358.56</v>
      </c>
      <c r="F5" s="20">
        <f>F6+F7+F8</f>
        <v>443358.56</v>
      </c>
      <c r="G5" s="20">
        <f>F5/E5*100</f>
        <v>100</v>
      </c>
    </row>
    <row r="6" spans="1:7" s="26" customFormat="1" ht="13.5" customHeight="1" hidden="1">
      <c r="A6" s="71"/>
      <c r="B6" s="22"/>
      <c r="C6" s="22"/>
      <c r="D6" s="23" t="s">
        <v>11</v>
      </c>
      <c r="E6" s="24">
        <v>0</v>
      </c>
      <c r="F6" s="25">
        <v>0</v>
      </c>
      <c r="G6" s="25"/>
    </row>
    <row r="7" spans="1:7" s="26" customFormat="1" ht="13.5" customHeight="1" hidden="1">
      <c r="A7" s="71"/>
      <c r="B7" s="22"/>
      <c r="C7" s="22"/>
      <c r="D7" s="23" t="s">
        <v>12</v>
      </c>
      <c r="E7" s="24">
        <v>0</v>
      </c>
      <c r="F7" s="25">
        <v>0</v>
      </c>
      <c r="G7" s="25"/>
    </row>
    <row r="8" spans="1:7" s="26" customFormat="1" ht="15">
      <c r="A8" s="71"/>
      <c r="B8" s="22"/>
      <c r="C8" s="22"/>
      <c r="D8" s="27" t="s">
        <v>13</v>
      </c>
      <c r="E8" s="24">
        <f>206710.06+236648.5</f>
        <v>443358.56</v>
      </c>
      <c r="F8" s="25">
        <v>443358.56</v>
      </c>
      <c r="G8" s="20">
        <f>F8/E8*100</f>
        <v>100</v>
      </c>
    </row>
    <row r="9" spans="1:7" s="26" customFormat="1" ht="13.5" customHeight="1" hidden="1">
      <c r="A9" s="71"/>
      <c r="B9" s="28"/>
      <c r="C9" s="28"/>
      <c r="D9" s="23" t="s">
        <v>12</v>
      </c>
      <c r="E9" s="29">
        <v>0</v>
      </c>
      <c r="F9" s="25">
        <v>0</v>
      </c>
      <c r="G9" s="25"/>
    </row>
    <row r="10" spans="1:7" s="26" customFormat="1" ht="13.5" customHeight="1" hidden="1">
      <c r="A10" s="71"/>
      <c r="B10" s="28"/>
      <c r="C10" s="28"/>
      <c r="D10" s="27" t="s">
        <v>13</v>
      </c>
      <c r="E10" s="29">
        <v>0</v>
      </c>
      <c r="F10" s="25">
        <v>0</v>
      </c>
      <c r="G10" s="25"/>
    </row>
    <row r="11" spans="1:7" s="21" customFormat="1" ht="42.75">
      <c r="A11" s="71"/>
      <c r="B11" s="17">
        <v>2</v>
      </c>
      <c r="C11" s="17" t="s">
        <v>14</v>
      </c>
      <c r="D11" s="30" t="s">
        <v>15</v>
      </c>
      <c r="E11" s="19">
        <f>E12+E13+E14</f>
        <v>4851432.32</v>
      </c>
      <c r="F11" s="20">
        <f>F12+F13+F14</f>
        <v>4845730.199999999</v>
      </c>
      <c r="G11" s="20">
        <f>F11/E11*100</f>
        <v>99.88246522626949</v>
      </c>
    </row>
    <row r="12" spans="1:7" s="26" customFormat="1" ht="15" hidden="1">
      <c r="A12" s="71"/>
      <c r="B12" s="22"/>
      <c r="C12" s="22"/>
      <c r="D12" s="23" t="s">
        <v>11</v>
      </c>
      <c r="E12" s="24"/>
      <c r="F12" s="25"/>
      <c r="G12" s="25"/>
    </row>
    <row r="13" spans="1:7" s="26" customFormat="1" ht="15">
      <c r="A13" s="71"/>
      <c r="B13" s="22"/>
      <c r="C13" s="22"/>
      <c r="D13" s="23" t="s">
        <v>12</v>
      </c>
      <c r="E13" s="24">
        <v>1291800</v>
      </c>
      <c r="F13" s="25">
        <v>1286097.88</v>
      </c>
      <c r="G13" s="20">
        <f>F13/E13*100</f>
        <v>99.55859111317541</v>
      </c>
    </row>
    <row r="14" spans="1:7" s="26" customFormat="1" ht="15">
      <c r="A14" s="71"/>
      <c r="B14" s="28"/>
      <c r="C14" s="28"/>
      <c r="D14" s="27" t="s">
        <v>13</v>
      </c>
      <c r="E14" s="24">
        <v>3559632.32</v>
      </c>
      <c r="F14" s="25">
        <v>3559632.32</v>
      </c>
      <c r="G14" s="20">
        <f>F14/E14*100</f>
        <v>100</v>
      </c>
    </row>
    <row r="15" spans="1:7" s="21" customFormat="1" ht="56.25" customHeight="1">
      <c r="A15" s="71"/>
      <c r="B15" s="17" t="s">
        <v>16</v>
      </c>
      <c r="C15" s="17" t="s">
        <v>17</v>
      </c>
      <c r="D15" s="31" t="s">
        <v>18</v>
      </c>
      <c r="E15" s="19">
        <f>E18</f>
        <v>6233830.66</v>
      </c>
      <c r="F15" s="20">
        <f>F18</f>
        <v>4878541.36</v>
      </c>
      <c r="G15" s="20">
        <f>F15/E15*100</f>
        <v>78.25912550534377</v>
      </c>
    </row>
    <row r="16" spans="1:7" s="26" customFormat="1" ht="13.5" customHeight="1" hidden="1">
      <c r="A16" s="71"/>
      <c r="B16" s="22"/>
      <c r="C16" s="22"/>
      <c r="D16" s="23" t="s">
        <v>11</v>
      </c>
      <c r="E16" s="24">
        <v>0</v>
      </c>
      <c r="F16" s="25">
        <v>0</v>
      </c>
      <c r="G16" s="25"/>
    </row>
    <row r="17" spans="1:7" s="26" customFormat="1" ht="21" customHeight="1" hidden="1">
      <c r="A17" s="71"/>
      <c r="B17" s="22"/>
      <c r="C17" s="22"/>
      <c r="D17" s="23" t="s">
        <v>12</v>
      </c>
      <c r="E17" s="32">
        <v>0</v>
      </c>
      <c r="F17" s="33">
        <v>0</v>
      </c>
      <c r="G17" s="33"/>
    </row>
    <row r="18" spans="1:7" s="26" customFormat="1" ht="15">
      <c r="A18" s="71"/>
      <c r="B18" s="22"/>
      <c r="C18" s="22"/>
      <c r="D18" s="27" t="s">
        <v>13</v>
      </c>
      <c r="E18" s="24">
        <v>6233830.66</v>
      </c>
      <c r="F18" s="25">
        <v>4878541.36</v>
      </c>
      <c r="G18" s="20">
        <f>F18/E18*100</f>
        <v>78.25912550534377</v>
      </c>
    </row>
    <row r="19" spans="1:7" s="21" customFormat="1" ht="45.75" customHeight="1">
      <c r="A19" s="71"/>
      <c r="B19" s="17" t="s">
        <v>19</v>
      </c>
      <c r="C19" s="17" t="s">
        <v>20</v>
      </c>
      <c r="D19" s="34" t="s">
        <v>21</v>
      </c>
      <c r="E19" s="19">
        <f>E22</f>
        <v>5914786.33</v>
      </c>
      <c r="F19" s="20">
        <f>F22</f>
        <v>5887253</v>
      </c>
      <c r="G19" s="20">
        <f>F19/E19*100</f>
        <v>99.53450000619041</v>
      </c>
    </row>
    <row r="20" spans="1:7" s="26" customFormat="1" ht="15" customHeight="1" hidden="1">
      <c r="A20" s="71"/>
      <c r="B20" s="22"/>
      <c r="C20" s="22"/>
      <c r="D20" s="23" t="s">
        <v>11</v>
      </c>
      <c r="E20" s="24">
        <v>0</v>
      </c>
      <c r="F20" s="25">
        <v>0</v>
      </c>
      <c r="G20" s="25"/>
    </row>
    <row r="21" spans="1:7" s="26" customFormat="1" ht="15" customHeight="1" hidden="1">
      <c r="A21" s="71"/>
      <c r="B21" s="22"/>
      <c r="C21" s="22"/>
      <c r="D21" s="23" t="s">
        <v>12</v>
      </c>
      <c r="E21" s="24">
        <v>0</v>
      </c>
      <c r="F21" s="25">
        <v>0</v>
      </c>
      <c r="G21" s="25"/>
    </row>
    <row r="22" spans="1:7" s="26" customFormat="1" ht="15" customHeight="1">
      <c r="A22" s="71"/>
      <c r="B22" s="22"/>
      <c r="C22" s="22"/>
      <c r="D22" s="27" t="s">
        <v>13</v>
      </c>
      <c r="E22" s="24">
        <v>5914786.33</v>
      </c>
      <c r="F22" s="25">
        <v>5887253</v>
      </c>
      <c r="G22" s="20">
        <f>F22/E22*100</f>
        <v>99.53450000619041</v>
      </c>
    </row>
    <row r="23" spans="1:7" s="39" customFormat="1" ht="73.5" customHeight="1" hidden="1">
      <c r="A23" s="71"/>
      <c r="B23" s="35"/>
      <c r="C23" s="35"/>
      <c r="D23" s="36" t="s">
        <v>22</v>
      </c>
      <c r="E23" s="37"/>
      <c r="F23" s="38"/>
      <c r="G23" s="38"/>
    </row>
    <row r="24" spans="1:7" s="39" customFormat="1" ht="179.25" customHeight="1" hidden="1">
      <c r="A24" s="71"/>
      <c r="B24" s="35"/>
      <c r="C24" s="35"/>
      <c r="D24" s="36" t="s">
        <v>23</v>
      </c>
      <c r="E24" s="37"/>
      <c r="F24" s="38"/>
      <c r="G24" s="38"/>
    </row>
    <row r="25" spans="1:7" s="41" customFormat="1" ht="58.5" customHeight="1">
      <c r="A25" s="71"/>
      <c r="B25" s="17" t="s">
        <v>24</v>
      </c>
      <c r="C25" s="17" t="s">
        <v>25</v>
      </c>
      <c r="D25" s="40" t="s">
        <v>26</v>
      </c>
      <c r="E25" s="19">
        <f>E28</f>
        <v>1242943</v>
      </c>
      <c r="F25" s="20">
        <f>F28</f>
        <v>1242941</v>
      </c>
      <c r="G25" s="20">
        <f>F25/E25*100</f>
        <v>99.9998390915754</v>
      </c>
    </row>
    <row r="26" spans="1:7" s="42" customFormat="1" ht="13.5" customHeight="1" hidden="1">
      <c r="A26" s="71"/>
      <c r="B26" s="22"/>
      <c r="C26" s="22"/>
      <c r="D26" s="23" t="s">
        <v>11</v>
      </c>
      <c r="E26" s="24">
        <v>0</v>
      </c>
      <c r="F26" s="25">
        <v>0</v>
      </c>
      <c r="G26" s="25"/>
    </row>
    <row r="27" spans="1:7" s="42" customFormat="1" ht="13.5" customHeight="1" hidden="1">
      <c r="A27" s="71"/>
      <c r="B27" s="22"/>
      <c r="C27" s="22"/>
      <c r="D27" s="23" t="s">
        <v>12</v>
      </c>
      <c r="E27" s="24">
        <v>0</v>
      </c>
      <c r="F27" s="25">
        <v>0</v>
      </c>
      <c r="G27" s="25"/>
    </row>
    <row r="28" spans="1:7" s="26" customFormat="1" ht="14.25" customHeight="1">
      <c r="A28" s="71"/>
      <c r="B28" s="22"/>
      <c r="C28" s="22"/>
      <c r="D28" s="27" t="s">
        <v>13</v>
      </c>
      <c r="E28" s="24">
        <f>473056+769887</f>
        <v>1242943</v>
      </c>
      <c r="F28" s="25">
        <v>1242941</v>
      </c>
      <c r="G28" s="20">
        <f>F28/E28*100</f>
        <v>99.9998390915754</v>
      </c>
    </row>
    <row r="29" spans="1:7" s="39" customFormat="1" ht="27" customHeight="1" hidden="1">
      <c r="A29" s="71"/>
      <c r="B29" s="35"/>
      <c r="C29" s="35"/>
      <c r="D29" s="43" t="s">
        <v>27</v>
      </c>
      <c r="E29" s="44"/>
      <c r="F29" s="38"/>
      <c r="G29" s="38"/>
    </row>
    <row r="30" spans="1:7" s="39" customFormat="1" ht="69" customHeight="1" hidden="1">
      <c r="A30" s="71"/>
      <c r="B30" s="35"/>
      <c r="C30" s="35"/>
      <c r="D30" s="45" t="s">
        <v>28</v>
      </c>
      <c r="E30" s="46"/>
      <c r="F30" s="47"/>
      <c r="G30" s="47"/>
    </row>
    <row r="31" spans="1:7" s="42" customFormat="1" ht="67.5" customHeight="1" hidden="1">
      <c r="A31" s="71"/>
      <c r="B31" s="35"/>
      <c r="C31" s="35"/>
      <c r="D31" s="36" t="s">
        <v>29</v>
      </c>
      <c r="E31" s="46"/>
      <c r="F31" s="47"/>
      <c r="G31" s="47"/>
    </row>
    <row r="32" spans="1:7" s="49" customFormat="1" ht="105" customHeight="1">
      <c r="A32" s="48"/>
      <c r="B32" s="17">
        <v>6</v>
      </c>
      <c r="C32" s="17" t="s">
        <v>30</v>
      </c>
      <c r="D32" s="40" t="s">
        <v>31</v>
      </c>
      <c r="E32" s="19">
        <f>E33+E34+E35</f>
        <v>7363191.8</v>
      </c>
      <c r="F32" s="20">
        <f>F33+F34+F35</f>
        <v>7305880.77</v>
      </c>
      <c r="G32" s="20">
        <f>F32/E32*100</f>
        <v>99.2216550708349</v>
      </c>
    </row>
    <row r="33" spans="1:7" s="42" customFormat="1" ht="16.5" customHeight="1" hidden="1">
      <c r="A33" s="50"/>
      <c r="B33" s="51"/>
      <c r="C33" s="51"/>
      <c r="D33" s="23" t="s">
        <v>11</v>
      </c>
      <c r="E33" s="24">
        <v>0</v>
      </c>
      <c r="F33" s="25">
        <v>0</v>
      </c>
      <c r="G33" s="25"/>
    </row>
    <row r="34" spans="1:7" s="42" customFormat="1" ht="6" customHeight="1" hidden="1">
      <c r="A34" s="50"/>
      <c r="B34" s="51"/>
      <c r="C34" s="51"/>
      <c r="D34" s="23" t="s">
        <v>12</v>
      </c>
      <c r="E34" s="24">
        <v>0</v>
      </c>
      <c r="F34" s="25">
        <v>0</v>
      </c>
      <c r="G34" s="25"/>
    </row>
    <row r="35" spans="1:7" s="42" customFormat="1" ht="13.5" customHeight="1">
      <c r="A35" s="50"/>
      <c r="B35" s="51"/>
      <c r="C35" s="51"/>
      <c r="D35" s="27" t="s">
        <v>13</v>
      </c>
      <c r="E35" s="24">
        <v>7363191.8</v>
      </c>
      <c r="F35" s="25">
        <v>7305880.77</v>
      </c>
      <c r="G35" s="20">
        <f aca="true" t="shared" si="0" ref="G35:G40">F35/E35*100</f>
        <v>99.2216550708349</v>
      </c>
    </row>
    <row r="36" spans="1:7" s="21" customFormat="1" ht="63" customHeight="1">
      <c r="A36" s="52"/>
      <c r="B36" s="17">
        <v>7</v>
      </c>
      <c r="C36" s="17" t="s">
        <v>32</v>
      </c>
      <c r="D36" s="53" t="s">
        <v>22</v>
      </c>
      <c r="E36" s="19">
        <f>E37</f>
        <v>101300</v>
      </c>
      <c r="F36" s="20">
        <f>F37</f>
        <v>101300</v>
      </c>
      <c r="G36" s="20">
        <f t="shared" si="0"/>
        <v>100</v>
      </c>
    </row>
    <row r="37" spans="1:7" s="26" customFormat="1" ht="15">
      <c r="A37" s="54"/>
      <c r="B37" s="55"/>
      <c r="C37" s="55"/>
      <c r="D37" s="23" t="s">
        <v>11</v>
      </c>
      <c r="E37" s="24">
        <v>101300</v>
      </c>
      <c r="F37" s="25">
        <v>101300</v>
      </c>
      <c r="G37" s="20">
        <f t="shared" si="0"/>
        <v>100</v>
      </c>
    </row>
    <row r="38" spans="1:7" s="26" customFormat="1" ht="71.25">
      <c r="A38" s="54"/>
      <c r="B38" s="17" t="s">
        <v>33</v>
      </c>
      <c r="C38" s="17" t="s">
        <v>34</v>
      </c>
      <c r="D38" s="53" t="s">
        <v>35</v>
      </c>
      <c r="E38" s="19">
        <f>E39+E40+E41</f>
        <v>3249664</v>
      </c>
      <c r="F38" s="20">
        <f>F39+F40+F41</f>
        <v>3241244.42</v>
      </c>
      <c r="G38" s="20">
        <f t="shared" si="0"/>
        <v>99.74090921399875</v>
      </c>
    </row>
    <row r="39" spans="1:7" s="26" customFormat="1" ht="15">
      <c r="A39" s="54"/>
      <c r="B39" s="55"/>
      <c r="C39" s="55"/>
      <c r="D39" s="23" t="s">
        <v>11</v>
      </c>
      <c r="E39" s="24">
        <v>1661819.08</v>
      </c>
      <c r="F39" s="25">
        <v>1661819.08</v>
      </c>
      <c r="G39" s="20">
        <f t="shared" si="0"/>
        <v>100</v>
      </c>
    </row>
    <row r="40" spans="1:7" s="26" customFormat="1" ht="15">
      <c r="A40" s="54"/>
      <c r="B40" s="55"/>
      <c r="C40" s="55"/>
      <c r="D40" s="23" t="s">
        <v>12</v>
      </c>
      <c r="E40" s="24">
        <v>25436.01</v>
      </c>
      <c r="F40" s="25">
        <v>25436.01</v>
      </c>
      <c r="G40" s="20">
        <f t="shared" si="0"/>
        <v>100</v>
      </c>
    </row>
    <row r="41" spans="1:7" s="26" customFormat="1" ht="15">
      <c r="A41" s="54"/>
      <c r="B41" s="55"/>
      <c r="C41" s="55"/>
      <c r="D41" s="27" t="s">
        <v>13</v>
      </c>
      <c r="E41" s="24">
        <v>1562408.91</v>
      </c>
      <c r="F41" s="25">
        <v>1553989.33</v>
      </c>
      <c r="G41" s="20" t="s">
        <v>36</v>
      </c>
    </row>
    <row r="42" spans="1:7" s="26" customFormat="1" ht="4.5" customHeight="1">
      <c r="A42" s="50"/>
      <c r="B42" s="55"/>
      <c r="C42" s="55"/>
      <c r="D42" s="27"/>
      <c r="E42" s="56"/>
      <c r="F42" s="56"/>
      <c r="G42" s="20"/>
    </row>
    <row r="43" spans="1:7" s="61" customFormat="1" ht="15.75">
      <c r="A43" s="57"/>
      <c r="B43" s="58"/>
      <c r="C43" s="58"/>
      <c r="D43" s="59" t="s">
        <v>37</v>
      </c>
      <c r="E43" s="60">
        <f>E44+E45+E46</f>
        <v>29400506.669999998</v>
      </c>
      <c r="F43" s="60">
        <f>F44+F45+F46</f>
        <v>27946249.309999995</v>
      </c>
      <c r="G43" s="20">
        <f>F43/E43*100</f>
        <v>95.053631638655</v>
      </c>
    </row>
    <row r="44" spans="1:7" s="65" customFormat="1" ht="15">
      <c r="A44" s="62"/>
      <c r="B44" s="58"/>
      <c r="C44" s="58"/>
      <c r="D44" s="63" t="s">
        <v>11</v>
      </c>
      <c r="E44" s="64">
        <f>SUM(E12,E37)+E39</f>
        <v>1763119.08</v>
      </c>
      <c r="F44" s="64">
        <f>SUM(F12,F37)+F39</f>
        <v>1763119.08</v>
      </c>
      <c r="G44" s="20">
        <f>F44/E44*100</f>
        <v>100</v>
      </c>
    </row>
    <row r="45" spans="1:7" s="65" customFormat="1" ht="15">
      <c r="A45" s="62"/>
      <c r="B45" s="58"/>
      <c r="C45" s="58"/>
      <c r="D45" s="63" t="s">
        <v>12</v>
      </c>
      <c r="E45" s="64">
        <f>E7+E9+E13+E17+E21+E27+E40</f>
        <v>1317236.01</v>
      </c>
      <c r="F45" s="64">
        <f>F7+F9+F13+F17+F21+F27+F40</f>
        <v>1311533.89</v>
      </c>
      <c r="G45" s="20">
        <f>F45/E45*100</f>
        <v>99.5671147799854</v>
      </c>
    </row>
    <row r="46" spans="1:7" s="65" customFormat="1" ht="15">
      <c r="A46" s="62"/>
      <c r="B46" s="58"/>
      <c r="C46" s="58"/>
      <c r="D46" s="66" t="s">
        <v>13</v>
      </c>
      <c r="E46" s="64">
        <f>E8+E14+E18+E22+E28+E35+E41</f>
        <v>26320151.58</v>
      </c>
      <c r="F46" s="64">
        <f>F8+F14+F18+F22+F28+F35+F41</f>
        <v>24871596.339999996</v>
      </c>
      <c r="G46" s="20">
        <f>F46/E46*100</f>
        <v>94.49640236456418</v>
      </c>
    </row>
    <row r="47" ht="14.25">
      <c r="G47" s="67"/>
    </row>
    <row r="48" ht="14.25">
      <c r="G48" s="67"/>
    </row>
    <row r="51" spans="4:5" ht="14.25" hidden="1">
      <c r="D51" s="68" t="s">
        <v>38</v>
      </c>
      <c r="E51" s="69">
        <f>206710.06+E11+473056+E32+E36</f>
        <v>12995690.18</v>
      </c>
    </row>
    <row r="52" spans="4:5" ht="14.25" hidden="1">
      <c r="D52" s="68" t="s">
        <v>39</v>
      </c>
      <c r="E52" s="69">
        <f>236648.5+E18+E22+769887+E38</f>
        <v>16404816.49</v>
      </c>
    </row>
    <row r="53" ht="14.25" hidden="1"/>
  </sheetData>
  <sheetProtection selectLockedCells="1" selectUnlockedCells="1"/>
  <mergeCells count="2">
    <mergeCell ref="A2:F2"/>
    <mergeCell ref="A5:A31"/>
  </mergeCells>
  <printOptions/>
  <pageMargins left="0.7875" right="0.39375" top="0.39375" bottom="0.39375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Брылякова ТФ</cp:lastModifiedBy>
  <cp:lastPrinted>2020-03-17T08:46:48Z</cp:lastPrinted>
  <dcterms:modified xsi:type="dcterms:W3CDTF">2020-03-17T08:47:09Z</dcterms:modified>
  <cp:category/>
  <cp:version/>
  <cp:contentType/>
  <cp:contentStatus/>
</cp:coreProperties>
</file>