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" sheetId="1" r:id="rId1"/>
  </sheets>
  <definedNames>
    <definedName name="Excel_BuiltIn__FilterDatabase" localSheetId="0">'лист'!$F$1:$F$137</definedName>
  </definedNames>
  <calcPr fullCalcOnLoad="1"/>
</workbook>
</file>

<file path=xl/sharedStrings.xml><?xml version="1.0" encoding="utf-8"?>
<sst xmlns="http://schemas.openxmlformats.org/spreadsheetml/2006/main" count="504" uniqueCount="186">
  <si>
    <t>Приложение № 4</t>
  </si>
  <si>
    <t>к решению Совета народных депутатов муниципального образования Краснопламенское сельское поселение</t>
  </si>
  <si>
    <t>От _____2019  № __</t>
  </si>
  <si>
    <t>Ведомственная структура расходов бюджета муниципального образования Краснопламенское сельское поселение на 2020 год и на плановый период 2021 и 2022 годов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</si>
  <si>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</si>
  <si>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</si>
  <si>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</si>
  <si>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</si>
  <si>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</si>
  <si>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</si>
  <si>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  дов</t>
  </si>
  <si>
    <t>План 
На 2020 год</t>
  </si>
  <si>
    <t>План 
На 2021 год</t>
  </si>
  <si>
    <t>План 
На 2022 год</t>
  </si>
  <si>
    <t>Администрация Краснопламенского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</si>
  <si>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</si>
  <si>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</si>
  <si>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</si>
  <si>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</si>
  <si>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Краснопламенского сельского поселения»</t>
  </si>
  <si>
    <t>09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</si>
  <si>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</si>
  <si>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09001</t>
  </si>
  <si>
    <t>Расходы на обеспечение  деятельности учреждений и органов власти  (Закупка товаров, работ и услуг для обеспечения государственных (муниципальных) нужд)</t>
  </si>
  <si>
    <t>0900180020</t>
  </si>
  <si>
    <t>Расходы на обеспечение  деятельности учреждений и органов власти (Иные бюджетные ассигнования)</t>
  </si>
  <si>
    <t>Основное мероприятие "Расходы на уплату налогов на имущество и транспорт"</t>
  </si>
  <si>
    <t>09002</t>
  </si>
  <si>
    <t>0900280020</t>
  </si>
  <si>
    <t>Основное мероприятие "Расходы по укреплению материально-технической базы"</t>
  </si>
  <si>
    <t>09003</t>
  </si>
  <si>
    <t>Расходы на обеспечение  деятельности учреждений и органов власти (Закупка товаров, работ и услуг для  обеспечения государственных (муниципальных) нужд)</t>
  </si>
  <si>
    <t>0900380020</t>
  </si>
  <si>
    <t>Непрограммные расходы</t>
  </si>
  <si>
    <t>99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</si>
  <si>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</si>
  <si>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</si>
  <si>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</si>
  <si>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</si>
  <si>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</si>
  <si>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</si>
  <si>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</si>
  <si>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 (Межбюджетные трансферты) </t>
  </si>
  <si>
    <t>9990010030</t>
  </si>
  <si>
    <t>500</t>
  </si>
  <si>
    <t xml:space="preserve">Резервные фонды </t>
  </si>
  <si>
    <t>11</t>
  </si>
  <si>
    <t>Резервный фонд администрации муниципального образования (Иные бюджетные ассигнования)</t>
  </si>
  <si>
    <t>Другие общегосударственные вопросы</t>
  </si>
  <si>
    <t>13</t>
  </si>
  <si>
    <t xml:space="preserve">Муниципальная программа "Развитие муниципальной службы в муниципальном образовании Краснопламенское сельское поселение" </t>
  </si>
  <si>
    <t>05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</si>
  <si>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</si>
  <si>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</si>
  <si>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 обеспечения государственных (муниципальных) нужд)</t>
  </si>
  <si>
    <t>0500162090</t>
  </si>
  <si>
    <t>0900180080</t>
  </si>
  <si>
    <t>Расходы на оказание услуг по бухгалтерскому обслуживанию финансово-хозяйственной деятельности МКУ "АХО Краснопламенского сельского поселения" (Межбюджетные трансферты)</t>
  </si>
  <si>
    <t>090011Б010</t>
  </si>
  <si>
    <t>Расходы на выплаты по оплате труда МКУ "АХО Краснопламенского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</si>
  <si>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090018Б010</t>
  </si>
  <si>
    <t xml:space="preserve">Расходы на обеспечение  деятельности МКУ "АХО Краснопламенского сельского поселения"  (Закупка товаров, работ и услуг для обеспечения государственных (муниципальных) нужд) </t>
  </si>
  <si>
    <t>090018Б020</t>
  </si>
  <si>
    <t>Расходы на обеспечение  деятельности МКУ "АХО Краснопламенского сельского поселения" (Иные бюджетные ассигнования)</t>
  </si>
  <si>
    <t>090028Б020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</si>
  <si>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</si>
  <si>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</si>
  <si>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</si>
  <si>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</si>
  <si>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</si>
  <si>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</si>
  <si>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</si>
  <si>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200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</si>
  <si>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</si>
  <si>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</si>
  <si>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системы пожарной безопасности на территории муниципального образования Краснопламенское сельское поселение"</t>
  </si>
  <si>
    <t>Основное мероприятие "Проведение противопожарных мероприятий по опашке территории"</t>
  </si>
  <si>
    <t>04001</t>
  </si>
  <si>
    <t>Расходы на проведение противопожарных мероприятий  (Закупка товаров, работ и услуг для обеспечения государственных (муниципальных) нужд)</t>
  </si>
  <si>
    <t>0400162010</t>
  </si>
  <si>
    <t>Расходы на участие в предупреждении и ликвидации последствий чрезвычайных ситуаций в границах поселений (Закупка товаров, работ и услуг для  обеспечения государственных (муниципальных) нужд)</t>
  </si>
  <si>
    <t>9990060140</t>
  </si>
  <si>
    <t>Национальная  экономика</t>
  </si>
  <si>
    <t>Общеэкономические вопросы</t>
  </si>
  <si>
    <t>999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</si>
  <si>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</si>
  <si>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9990060240</t>
  </si>
  <si>
    <t>800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</si>
  <si>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</si>
  <si>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</si>
  <si>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</si>
  <si>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</si>
  <si>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 Краснопламенское сельское поселение"</t>
  </si>
  <si>
    <t xml:space="preserve"> Основное мероприятие "Обеспечение  мероприятий по софинансированию краткосрочного плана капитального ремонта многоквартирных домов"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</si>
  <si>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</si>
  <si>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</si>
  <si>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0100169601</t>
  </si>
  <si>
    <t>600</t>
  </si>
  <si>
    <t>Основное мероприятие "Оплата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</si>
  <si>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</si>
  <si>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 обеспечения государственных (муниципальных) нужд)</t>
  </si>
  <si>
    <t>0100262070</t>
  </si>
  <si>
    <t>Основное мероприятие "Содержание и ремонт муниципального имущества"</t>
  </si>
  <si>
    <t>01003</t>
  </si>
  <si>
    <t xml:space="preserve"> Расходы на оплату взносов на  капитальный ремонт многоквартирных домов (Закупка товаров, работ и услуг для обеспечения государственных (муниципальных) нужд)</t>
  </si>
  <si>
    <t>0100362070</t>
  </si>
  <si>
    <t>Расходы на переселение граждан  из аварийного жилищного фонда (Капитальные вложения в объекты недвижимого имущества государственной (муниципальной) собственности)</t>
  </si>
  <si>
    <t>99900И2120</t>
  </si>
  <si>
    <t>400</t>
  </si>
  <si>
    <t>99900S9602</t>
  </si>
  <si>
    <t>Субсидии на обеспечение софинансированием участия в реализации мероприятий по переселению граждан из аварийного жилищного фонда ( в рамках областной адресной программы "Переселение граждан из аварийного жилищного фонда в 2018-2022 годах)</t>
  </si>
  <si>
    <t>9990009602</t>
  </si>
  <si>
    <t>Благоустройство</t>
  </si>
  <si>
    <t>Муниципальная программа  "Комплексная программа благоустройства территории Краснопламенского сельского поселения"</t>
  </si>
  <si>
    <t>Основное мероприятие "Уличное освещение"</t>
  </si>
  <si>
    <t>02001</t>
  </si>
  <si>
    <t>Расходы на мероприятия по благоустройству территории поселения   (Закупка товаров, работ и услуг для обеспечения государственных (муниципальных) нужд)</t>
  </si>
  <si>
    <t>0200162080</t>
  </si>
  <si>
    <t>Основное мероприятие "Содержание сетей  и установка приборов учета уличного освещения"</t>
  </si>
  <si>
    <t>02002</t>
  </si>
  <si>
    <t>0200262080</t>
  </si>
  <si>
    <t>Основное мероприятие "Организация и содержание мест захоронения"</t>
  </si>
  <si>
    <t>02003</t>
  </si>
  <si>
    <t>0200362080</t>
  </si>
  <si>
    <t>Основное мероприятие "Прочие мероприятия по  благоустройству территории"</t>
  </si>
  <si>
    <t>02004</t>
  </si>
  <si>
    <t>0200462080</t>
  </si>
  <si>
    <t>Основное мероприятие "Проведение противопожарных мероприятий по очистке водоемов"</t>
  </si>
  <si>
    <t>04002</t>
  </si>
  <si>
    <t>Расходы на  проведение противопожарных мероприятий  (Закупка товаров, работ и услуг для обеспечения государственных (муниципальных) нужд)</t>
  </si>
  <si>
    <t>0400262010</t>
  </si>
  <si>
    <t>Охрана окружающей среды</t>
  </si>
  <si>
    <t>06</t>
  </si>
  <si>
    <t>Другие вопросы в области окружающей среды</t>
  </si>
  <si>
    <t>Основное мероприятие " Ликвидация стихийных свалок"</t>
  </si>
  <si>
    <t>02005</t>
  </si>
  <si>
    <t>Расходы на мероприятия по благоустройству территории поселения   (Закупка товаров, работ и услуг для  обеспечения государственных (муниципальных) нужд)</t>
  </si>
  <si>
    <t>0200562080</t>
  </si>
  <si>
    <t>Культура, кинематография</t>
  </si>
  <si>
    <t>08</t>
  </si>
  <si>
    <t>Культура</t>
  </si>
  <si>
    <t xml:space="preserve">Муниципальная программа «Сохранение и развитие культуры в Краснопламенском сельском поселении» </t>
  </si>
  <si>
    <t>Основные мероприятия "Обеспечение деятельности (оказание услуг) муниципального бюджетного учреждения культуры"</t>
  </si>
  <si>
    <t>06001</t>
  </si>
  <si>
    <t>Расходы на обеспечение деятельности (оказание услуг) муниципального бюджетного учреждения культуры "Досугово-Информационный Центр"  (Предоставление субсидий бюджетным, автономным учреждениям и иным некоммерческим организациям)</t>
  </si>
  <si>
    <t>0600140050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</si>
  <si>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</si>
  <si>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0600140080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</si>
  <si>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</si>
  <si>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06001S0390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</si>
  <si>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</si>
  <si>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0600170390</t>
  </si>
  <si>
    <t>в том числе за счет средств местного бюджета</t>
  </si>
  <si>
    <t xml:space="preserve">Основные мероприятия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 </t>
  </si>
  <si>
    <t>06002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</si>
  <si>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(Социальное обеспечение и иные выплаты населению)</t>
  </si>
  <si>
    <t>0600270230</t>
  </si>
  <si>
    <t>300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</si>
  <si>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(Предоставление субсидий бюджетным, автономным учреждениям и иным некоммерческим организациям)</t>
  </si>
  <si>
    <t>Субвенции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</si>
  <si>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0600271820</t>
  </si>
  <si>
    <t>Основное мероприятие "Проведение культурно-массовых мероприятий"</t>
  </si>
  <si>
    <t>06003</t>
  </si>
  <si>
    <t>Расходы на проведение мероприятий  (Закупка товаров, работ и услуг для обеспечения государственных (муниципальных) нужд)</t>
  </si>
  <si>
    <t>0600360060</t>
  </si>
  <si>
    <t>Социальная политика</t>
  </si>
  <si>
    <t>10</t>
  </si>
  <si>
    <t>Пенсионное обеспечение</t>
  </si>
  <si>
    <t>Основное мероприятие "Пенсионное обеспечение"</t>
  </si>
  <si>
    <t>05002</t>
  </si>
  <si>
    <t>Расходы на пенсионное обеспечение  (Социальное обеспечение и иные выплаты населению)</t>
  </si>
  <si>
    <t>0500260070</t>
  </si>
  <si>
    <t>Социальное обеспечение населения</t>
  </si>
  <si>
    <t xml:space="preserve">Непрограммные расходы </t>
  </si>
  <si>
    <t>Расходы на обеспечение жильем многодетных семей  (Межбюджетные трансферты)</t>
  </si>
  <si>
    <t>9990010810</t>
  </si>
  <si>
    <t>Расходы на обеспечение жильем молодых семей  (Межбюджетные трансферты)</t>
  </si>
  <si>
    <t>Охрана семьи и детства</t>
  </si>
  <si>
    <t>Расходы на обеспечение жильем молодых семей (Межбюджетные трансферты)</t>
  </si>
  <si>
    <t>Физическая культура и спорт</t>
  </si>
  <si>
    <t>Массовый спорт</t>
  </si>
  <si>
    <t>Расходы на строительство универсального спортивного зала по адресу: поселок Искра Александровского района Владимирской области (Капитальные вложения в объекты недвижимого имущества государственной (муниципальной) собственности)</t>
  </si>
  <si>
    <t>99900И2110</t>
  </si>
  <si>
    <t>Совет народных депутатов Краснопламенского сельского поселения Александровского района Владимирской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</si>
  <si>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</si>
  <si>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 РАСХОДОВ: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</si>
</sst>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"/>
    <numFmt numFmtId="167" formatCode="#,##0.0"/>
  </numFmts>
  <fonts count="64">
    <font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color indexed="53"/>
      <name val="Times New Roman"/>
      <family val="1"/>
    </font>
    <font>
      <sz val="11"/>
      <color indexed="53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11" fillId="0" borderId="10" xfId="0" applyFont="1" applyBorder="1" applyAlignment="1">
      <alignment textRotation="90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wrapText="1"/>
    </xf>
    <xf numFmtId="164" fontId="14" fillId="0" borderId="10" xfId="0" applyNumberFormat="1" applyFont="1" applyBorder="1" applyAlignment="1">
      <alignment horizontal="left" wrapText="1"/>
    </xf>
    <xf numFmtId="165" fontId="14" fillId="0" borderId="10" xfId="0" applyNumberFormat="1" applyFont="1" applyBorder="1" applyAlignment="1">
      <alignment horizontal="center" wrapText="1"/>
    </xf>
    <xf numFmtId="166" fontId="13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164" fontId="15" fillId="0" borderId="10" xfId="0" applyNumberFormat="1" applyFont="1" applyBorder="1" applyAlignment="1">
      <alignment horizontal="left" wrapText="1"/>
    </xf>
    <xf numFmtId="165" fontId="13" fillId="0" borderId="10" xfId="0" applyNumberFormat="1" applyFont="1" applyBorder="1" applyAlignment="1">
      <alignment horizontal="center" wrapText="1"/>
    </xf>
    <xf numFmtId="166" fontId="15" fillId="0" borderId="10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left" wrapText="1"/>
    </xf>
    <xf numFmtId="166" fontId="15" fillId="0" borderId="10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165" fontId="7" fillId="0" borderId="10" xfId="0" applyNumberFormat="1" applyFont="1" applyFill="1" applyBorder="1" applyAlignment="1">
      <alignment horizontal="center" wrapText="1"/>
    </xf>
    <xf numFmtId="166" fontId="7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166" fontId="7" fillId="0" borderId="10" xfId="0" applyNumberFormat="1" applyFont="1" applyFill="1" applyBorder="1" applyAlignment="1">
      <alignment horizontal="right" wrapText="1"/>
    </xf>
    <xf numFmtId="166" fontId="7" fillId="0" borderId="1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wrapText="1"/>
    </xf>
    <xf numFmtId="166" fontId="17" fillId="0" borderId="0" xfId="0" applyNumberFormat="1" applyFont="1" applyFill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left" wrapText="1"/>
    </xf>
    <xf numFmtId="166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left" wrapText="1"/>
    </xf>
    <xf numFmtId="166" fontId="19" fillId="0" borderId="10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165" fontId="15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wrapText="1"/>
    </xf>
    <xf numFmtId="165" fontId="6" fillId="0" borderId="10" xfId="0" applyNumberFormat="1" applyFont="1" applyFill="1" applyBorder="1" applyAlignment="1">
      <alignment horizontal="center" wrapText="1"/>
    </xf>
    <xf numFmtId="166" fontId="6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166" fontId="6" fillId="0" borderId="10" xfId="0" applyNumberFormat="1" applyFont="1" applyFill="1" applyBorder="1" applyAlignment="1">
      <alignment horizontal="right" wrapText="1"/>
    </xf>
    <xf numFmtId="166" fontId="6" fillId="0" borderId="10" xfId="0" applyNumberFormat="1" applyFont="1" applyFill="1" applyBorder="1" applyAlignment="1">
      <alignment horizontal="right"/>
    </xf>
    <xf numFmtId="167" fontId="7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0" xfId="0" applyFont="1" applyBorder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2" fontId="15" fillId="0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Fill="1" applyBorder="1" applyAlignment="1">
      <alignment horizontal="left" vertical="top" wrapText="1"/>
    </xf>
    <xf numFmtId="2" fontId="24" fillId="0" borderId="10" xfId="0" applyNumberFormat="1" applyFont="1" applyFill="1" applyBorder="1" applyAlignment="1">
      <alignment horizontal="left" vertical="top" wrapText="1"/>
    </xf>
    <xf numFmtId="49" fontId="24" fillId="33" borderId="10" xfId="0" applyNumberFormat="1" applyFont="1" applyFill="1" applyBorder="1" applyAlignment="1">
      <alignment horizontal="center" wrapText="1"/>
    </xf>
    <xf numFmtId="49" fontId="24" fillId="33" borderId="10" xfId="0" applyNumberFormat="1" applyFont="1" applyFill="1" applyBorder="1" applyAlignment="1">
      <alignment horizontal="left" wrapText="1"/>
    </xf>
    <xf numFmtId="166" fontId="24" fillId="0" borderId="10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6" fillId="0" borderId="10" xfId="0" applyFont="1" applyBorder="1" applyAlignment="1">
      <alignment vertical="top"/>
    </xf>
    <xf numFmtId="49" fontId="26" fillId="33" borderId="10" xfId="0" applyNumberFormat="1" applyFont="1" applyFill="1" applyBorder="1" applyAlignment="1">
      <alignment horizontal="center" wrapText="1"/>
    </xf>
    <xf numFmtId="49" fontId="26" fillId="33" borderId="10" xfId="0" applyNumberFormat="1" applyFont="1" applyFill="1" applyBorder="1" applyAlignment="1">
      <alignment horizontal="left" wrapText="1"/>
    </xf>
    <xf numFmtId="166" fontId="26" fillId="0" borderId="10" xfId="0" applyNumberFormat="1" applyFont="1" applyFill="1" applyBorder="1" applyAlignment="1">
      <alignment wrapText="1"/>
    </xf>
    <xf numFmtId="0" fontId="26" fillId="0" borderId="10" xfId="0" applyFont="1" applyBorder="1" applyAlignment="1">
      <alignment vertical="top" wrapText="1"/>
    </xf>
    <xf numFmtId="2" fontId="26" fillId="0" borderId="10" xfId="0" applyNumberFormat="1" applyFont="1" applyFill="1" applyBorder="1" applyAlignment="1">
      <alignment horizontal="left" vertical="top" wrapText="1"/>
    </xf>
    <xf numFmtId="166" fontId="26" fillId="0" borderId="10" xfId="0" applyNumberFormat="1" applyFont="1" applyFill="1" applyBorder="1" applyAlignment="1">
      <alignment horizontal="right" wrapText="1"/>
    </xf>
    <xf numFmtId="166" fontId="26" fillId="0" borderId="10" xfId="0" applyNumberFormat="1" applyFont="1" applyFill="1" applyBorder="1" applyAlignment="1">
      <alignment horizontal="right"/>
    </xf>
    <xf numFmtId="0" fontId="27" fillId="0" borderId="0" xfId="0" applyFont="1" applyFill="1" applyAlignment="1">
      <alignment wrapText="1"/>
    </xf>
    <xf numFmtId="2" fontId="1" fillId="0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left" wrapText="1"/>
    </xf>
    <xf numFmtId="166" fontId="1" fillId="0" borderId="10" xfId="0" applyNumberFormat="1" applyFont="1" applyFill="1" applyBorder="1" applyAlignment="1">
      <alignment wrapText="1"/>
    </xf>
    <xf numFmtId="2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1" fillId="33" borderId="10" xfId="0" applyNumberFormat="1" applyFont="1" applyFill="1" applyBorder="1" applyAlignment="1">
      <alignment horizontal="left" vertical="center" wrapText="1"/>
    </xf>
    <xf numFmtId="166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8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166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29" fillId="0" borderId="0" xfId="0" applyFont="1" applyAlignment="1">
      <alignment/>
    </xf>
    <xf numFmtId="0" fontId="15" fillId="0" borderId="0" xfId="0" applyFont="1" applyAlignment="1">
      <alignment wrapText="1"/>
    </xf>
    <xf numFmtId="0" fontId="21" fillId="0" borderId="0" xfId="0" applyFont="1" applyAlignment="1">
      <alignment/>
    </xf>
    <xf numFmtId="166" fontId="7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horizontal="right" wrapText="1"/>
    </xf>
    <xf numFmtId="166" fontId="7" fillId="0" borderId="0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/>
    </xf>
    <xf numFmtId="11" fontId="7" fillId="0" borderId="10" xfId="0" applyNumberFormat="1" applyFont="1" applyFill="1" applyBorder="1" applyAlignment="1">
      <alignment horizontal="left" vertical="center" wrapText="1"/>
    </xf>
    <xf numFmtId="11" fontId="18" fillId="0" borderId="10" xfId="0" applyNumberFormat="1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left" wrapText="1"/>
    </xf>
    <xf numFmtId="166" fontId="18" fillId="0" borderId="10" xfId="0" applyNumberFormat="1" applyFont="1" applyFill="1" applyBorder="1" applyAlignment="1">
      <alignment wrapText="1"/>
    </xf>
    <xf numFmtId="166" fontId="18" fillId="0" borderId="10" xfId="0" applyNumberFormat="1" applyFont="1" applyFill="1" applyBorder="1" applyAlignment="1">
      <alignment horizontal="right" wrapText="1"/>
    </xf>
    <xf numFmtId="166" fontId="18" fillId="0" borderId="10" xfId="0" applyNumberFormat="1" applyFont="1" applyBorder="1" applyAlignment="1">
      <alignment horizontal="right"/>
    </xf>
    <xf numFmtId="0" fontId="17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7" fillId="33" borderId="10" xfId="0" applyFont="1" applyFill="1" applyBorder="1" applyAlignment="1">
      <alignment vertical="center" wrapText="1"/>
    </xf>
    <xf numFmtId="164" fontId="15" fillId="0" borderId="10" xfId="0" applyNumberFormat="1" applyFont="1" applyFill="1" applyBorder="1" applyAlignment="1">
      <alignment horizontal="left" wrapText="1"/>
    </xf>
    <xf numFmtId="2" fontId="15" fillId="0" borderId="10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wrapText="1"/>
    </xf>
    <xf numFmtId="164" fontId="26" fillId="0" borderId="10" xfId="0" applyNumberFormat="1" applyFont="1" applyFill="1" applyBorder="1" applyAlignment="1">
      <alignment horizontal="left" wrapText="1"/>
    </xf>
    <xf numFmtId="165" fontId="26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wrapText="1"/>
    </xf>
    <xf numFmtId="165" fontId="2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wrapText="1"/>
    </xf>
    <xf numFmtId="0" fontId="15" fillId="0" borderId="10" xfId="0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166" fontId="13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"/>
  <sheetViews>
    <sheetView tabSelected="1" zoomScale="110" zoomScaleNormal="110" zoomScalePageLayoutView="0" workbookViewId="0" topLeftCell="A118">
      <selection activeCell="B135" sqref="A135:IV135"/>
    </sheetView>
  </sheetViews>
  <sheetFormatPr defaultColWidth="11.421875" defaultRowHeight="12.75"/>
  <cols>
    <col min="1" max="1" width="4.7109375" style="1" customWidth="1"/>
    <col min="2" max="2" width="47.421875" style="2" customWidth="1"/>
    <col min="3" max="4" width="5.00390625" style="3" customWidth="1"/>
    <col min="5" max="5" width="12.8515625" style="4" customWidth="1"/>
    <col min="6" max="6" width="6.00390625" style="5" customWidth="1"/>
    <col min="7" max="7" width="9.57421875" style="6" customWidth="1"/>
    <col min="8" max="8" width="9.57421875" style="7" customWidth="1"/>
    <col min="9" max="9" width="9.57421875" style="8" customWidth="1"/>
    <col min="10" max="10" width="9.8515625" style="9" customWidth="1"/>
    <col min="11" max="242" width="8.8515625" style="10" customWidth="1"/>
    <col min="243" max="16384" width="11.421875" style="11" customWidth="1"/>
  </cols>
  <sheetData>
    <row r="1" spans="1:245" s="10" customFormat="1" ht="13.5" customHeight="1">
      <c r="A1" s="1"/>
      <c r="B1" s="2"/>
      <c r="C1" s="3"/>
      <c r="D1" s="3"/>
      <c r="E1" s="12"/>
      <c r="F1" s="12"/>
      <c r="G1" s="13"/>
      <c r="H1" s="190" t="s">
        <v>0</v>
      </c>
      <c r="I1" s="190"/>
      <c r="J1" s="9"/>
      <c r="II1" s="11"/>
      <c r="IJ1" s="11"/>
      <c r="IK1" s="11"/>
    </row>
    <row r="2" spans="1:245" s="10" customFormat="1" ht="52.5" customHeight="1">
      <c r="A2" s="1"/>
      <c r="B2" s="2"/>
      <c r="C2" s="3"/>
      <c r="D2" s="14"/>
      <c r="E2" s="191" t="s">
        <v>1</v>
      </c>
      <c r="F2" s="191"/>
      <c r="G2" s="191"/>
      <c r="H2" s="191"/>
      <c r="I2" s="191"/>
      <c r="J2" s="9"/>
      <c r="II2" s="11"/>
      <c r="IJ2" s="11"/>
      <c r="IK2" s="11"/>
    </row>
    <row r="3" spans="1:245" s="10" customFormat="1" ht="15.75" customHeight="1">
      <c r="A3" s="1"/>
      <c r="B3" s="2"/>
      <c r="C3" s="3"/>
      <c r="D3" s="3"/>
      <c r="E3" s="12"/>
      <c r="F3" s="192"/>
      <c r="G3" s="192"/>
      <c r="H3" s="193" t="s">
        <v>2</v>
      </c>
      <c r="I3" s="193"/>
      <c r="J3" s="9"/>
      <c r="II3" s="11"/>
      <c r="IJ3" s="11"/>
      <c r="IK3" s="11"/>
    </row>
    <row r="4" spans="2:256" ht="10.5" customHeight="1">
      <c r="B4" s="15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45" s="10" customFormat="1" ht="30" customHeight="1">
      <c r="A5" s="194" t="s">
        <v>3</v>
      </c>
      <c r="B5" s="194"/>
      <c r="C5" s="194"/>
      <c r="D5" s="194"/>
      <c r="E5" s="194"/>
      <c r="F5" s="194"/>
      <c r="G5" s="194"/>
      <c r="H5" s="194"/>
      <c r="I5" s="194"/>
      <c r="J5" s="9"/>
      <c r="II5" s="11"/>
      <c r="IJ5" s="11"/>
      <c r="IK5" s="11"/>
    </row>
    <row r="6" spans="2:9" ht="12.75" customHeight="1">
      <c r="B6" s="16"/>
      <c r="G6" s="17"/>
      <c r="I6" s="17" t="s">
        <v>4</v>
      </c>
    </row>
    <row r="7" spans="1:9" ht="145.5" customHeight="1">
      <c r="A7" s="18" t="s">
        <v>5</v>
      </c>
      <c r="B7" s="19" t="s">
        <v>6</v>
      </c>
      <c r="C7" s="19" t="s">
        <v>7</v>
      </c>
      <c r="D7" s="19" t="s">
        <v>8</v>
      </c>
      <c r="E7" s="19" t="s">
        <v>9</v>
      </c>
      <c r="F7" s="19" t="s">
        <v>10</v>
      </c>
      <c r="G7" s="20" t="s">
        <v>11</v>
      </c>
      <c r="H7" s="20" t="s">
        <v>12</v>
      </c>
      <c r="I7" s="20" t="s">
        <v>13</v>
      </c>
    </row>
    <row r="8" spans="1:9" ht="12.75">
      <c r="A8" s="21">
        <v>1</v>
      </c>
      <c r="B8" s="22">
        <v>2</v>
      </c>
      <c r="C8" s="23">
        <v>3</v>
      </c>
      <c r="D8" s="23">
        <v>4</v>
      </c>
      <c r="E8" s="24">
        <v>5</v>
      </c>
      <c r="F8" s="25">
        <v>6</v>
      </c>
      <c r="G8" s="26">
        <v>7</v>
      </c>
      <c r="H8" s="27">
        <v>8</v>
      </c>
      <c r="I8" s="27">
        <v>9</v>
      </c>
    </row>
    <row r="9" spans="1:256" s="34" customFormat="1" ht="47.25">
      <c r="A9" s="195">
        <v>703</v>
      </c>
      <c r="B9" s="28" t="s">
        <v>14</v>
      </c>
      <c r="C9" s="29"/>
      <c r="D9" s="29"/>
      <c r="E9" s="30"/>
      <c r="F9" s="31"/>
      <c r="G9" s="32">
        <f>SUM(G10+G42+G48+G65+G97+G112+G126)+G92+G56</f>
        <v>24353.5</v>
      </c>
      <c r="H9" s="32">
        <f>SUM(H10+H42+H48+H65+H97+H112+H126)+H92+H56</f>
        <v>24989.4</v>
      </c>
      <c r="I9" s="32">
        <f>SUM(I10+I42+I48+I65+I97+I112+I126)+I92+I56</f>
        <v>25534</v>
      </c>
      <c r="J9" s="33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43" s="42" customFormat="1" ht="15.75">
      <c r="A10" s="195"/>
      <c r="B10" s="36" t="s">
        <v>15</v>
      </c>
      <c r="C10" s="37" t="s">
        <v>16</v>
      </c>
      <c r="D10" s="37"/>
      <c r="E10" s="38"/>
      <c r="F10" s="39"/>
      <c r="G10" s="40">
        <f>SUM(G11+G26+G30)</f>
        <v>8718.4</v>
      </c>
      <c r="H10" s="40">
        <f>SUM(H11+H26+H30)</f>
        <v>8724.800000000001</v>
      </c>
      <c r="I10" s="40">
        <f>SUM(I11+I26+I30)</f>
        <v>8731</v>
      </c>
      <c r="J10" s="41"/>
      <c r="II10" s="43"/>
    </row>
    <row r="11" spans="1:10" s="49" customFormat="1" ht="71.25">
      <c r="A11" s="195"/>
      <c r="B11" s="44" t="s">
        <v>17</v>
      </c>
      <c r="C11" s="45" t="s">
        <v>16</v>
      </c>
      <c r="D11" s="45" t="s">
        <v>18</v>
      </c>
      <c r="E11" s="46"/>
      <c r="F11" s="45"/>
      <c r="G11" s="47">
        <f>G20+G12</f>
        <v>2608.7999999999997</v>
      </c>
      <c r="H11" s="47">
        <f>H20+H12</f>
        <v>2608.7999999999997</v>
      </c>
      <c r="I11" s="47">
        <f>I20+I12</f>
        <v>2615</v>
      </c>
      <c r="J11" s="48"/>
    </row>
    <row r="12" spans="1:10" s="57" customFormat="1" ht="105">
      <c r="A12" s="195"/>
      <c r="B12" s="50" t="s">
        <v>19</v>
      </c>
      <c r="C12" s="51" t="s">
        <v>16</v>
      </c>
      <c r="D12" s="52" t="s">
        <v>18</v>
      </c>
      <c r="E12" s="53" t="s">
        <v>20</v>
      </c>
      <c r="F12" s="54"/>
      <c r="G12" s="55">
        <f>G13+G16+G18</f>
        <v>222.1</v>
      </c>
      <c r="H12" s="55">
        <f>H13+H16+H18</f>
        <v>222.1</v>
      </c>
      <c r="I12" s="55">
        <f>I13+I16+I18</f>
        <v>228.29999999999998</v>
      </c>
      <c r="J12" s="56"/>
    </row>
    <row r="13" spans="1:10" s="57" customFormat="1" ht="45">
      <c r="A13" s="195"/>
      <c r="B13" s="50" t="s">
        <v>21</v>
      </c>
      <c r="C13" s="51" t="s">
        <v>16</v>
      </c>
      <c r="D13" s="52" t="s">
        <v>18</v>
      </c>
      <c r="E13" s="53" t="s">
        <v>22</v>
      </c>
      <c r="F13" s="54"/>
      <c r="G13" s="55">
        <f>G14+G15</f>
        <v>202.4</v>
      </c>
      <c r="H13" s="55">
        <f>H14+H15</f>
        <v>202.4</v>
      </c>
      <c r="I13" s="55">
        <f>I14+I15</f>
        <v>208.6</v>
      </c>
      <c r="J13" s="56"/>
    </row>
    <row r="14" spans="1:16" s="57" customFormat="1" ht="60">
      <c r="A14" s="195"/>
      <c r="B14" s="50" t="s">
        <v>23</v>
      </c>
      <c r="C14" s="51" t="s">
        <v>16</v>
      </c>
      <c r="D14" s="52" t="s">
        <v>18</v>
      </c>
      <c r="E14" s="53" t="s">
        <v>24</v>
      </c>
      <c r="F14" s="54">
        <v>200</v>
      </c>
      <c r="G14" s="55">
        <v>200.4</v>
      </c>
      <c r="H14" s="58">
        <v>200.4</v>
      </c>
      <c r="I14" s="59">
        <v>206.6</v>
      </c>
      <c r="J14" s="60"/>
      <c r="N14" s="61"/>
      <c r="O14" s="61"/>
      <c r="P14" s="61"/>
    </row>
    <row r="15" spans="1:10" s="57" customFormat="1" ht="45">
      <c r="A15" s="195"/>
      <c r="B15" s="50" t="s">
        <v>25</v>
      </c>
      <c r="C15" s="51" t="s">
        <v>16</v>
      </c>
      <c r="D15" s="52" t="s">
        <v>18</v>
      </c>
      <c r="E15" s="53" t="s">
        <v>24</v>
      </c>
      <c r="F15" s="54">
        <v>800</v>
      </c>
      <c r="G15" s="55">
        <v>2</v>
      </c>
      <c r="H15" s="58">
        <v>2</v>
      </c>
      <c r="I15" s="59">
        <v>2</v>
      </c>
      <c r="J15" s="56"/>
    </row>
    <row r="16" spans="1:10" s="57" customFormat="1" ht="30">
      <c r="A16" s="195"/>
      <c r="B16" s="50" t="s">
        <v>26</v>
      </c>
      <c r="C16" s="51" t="s">
        <v>16</v>
      </c>
      <c r="D16" s="52" t="s">
        <v>18</v>
      </c>
      <c r="E16" s="53" t="s">
        <v>27</v>
      </c>
      <c r="F16" s="54"/>
      <c r="G16" s="55">
        <f>G17</f>
        <v>6.2</v>
      </c>
      <c r="H16" s="55">
        <f>H17</f>
        <v>6.2</v>
      </c>
      <c r="I16" s="55">
        <f>I17</f>
        <v>6.2</v>
      </c>
      <c r="J16" s="56"/>
    </row>
    <row r="17" spans="1:10" s="57" customFormat="1" ht="45">
      <c r="A17" s="195"/>
      <c r="B17" s="50" t="s">
        <v>25</v>
      </c>
      <c r="C17" s="51" t="s">
        <v>16</v>
      </c>
      <c r="D17" s="52" t="s">
        <v>18</v>
      </c>
      <c r="E17" s="53" t="s">
        <v>28</v>
      </c>
      <c r="F17" s="54">
        <v>800</v>
      </c>
      <c r="G17" s="55">
        <v>6.2</v>
      </c>
      <c r="H17" s="58">
        <v>6.2</v>
      </c>
      <c r="I17" s="59">
        <v>6.2</v>
      </c>
      <c r="J17" s="56"/>
    </row>
    <row r="18" spans="1:10" s="57" customFormat="1" ht="30">
      <c r="A18" s="195"/>
      <c r="B18" s="50" t="s">
        <v>29</v>
      </c>
      <c r="C18" s="51" t="s">
        <v>16</v>
      </c>
      <c r="D18" s="52" t="s">
        <v>18</v>
      </c>
      <c r="E18" s="53" t="s">
        <v>30</v>
      </c>
      <c r="F18" s="54"/>
      <c r="G18" s="55">
        <f>G19</f>
        <v>13.5</v>
      </c>
      <c r="H18" s="55">
        <f>H19</f>
        <v>13.5</v>
      </c>
      <c r="I18" s="55">
        <f>I19</f>
        <v>13.5</v>
      </c>
      <c r="J18" s="56"/>
    </row>
    <row r="19" spans="1:10" s="57" customFormat="1" ht="60">
      <c r="A19" s="195"/>
      <c r="B19" s="50" t="s">
        <v>31</v>
      </c>
      <c r="C19" s="51" t="s">
        <v>16</v>
      </c>
      <c r="D19" s="52" t="s">
        <v>18</v>
      </c>
      <c r="E19" s="53" t="s">
        <v>32</v>
      </c>
      <c r="F19" s="54">
        <v>200</v>
      </c>
      <c r="G19" s="55">
        <v>13.5</v>
      </c>
      <c r="H19" s="58">
        <v>13.5</v>
      </c>
      <c r="I19" s="59">
        <v>13.5</v>
      </c>
      <c r="J19" s="56"/>
    </row>
    <row r="20" spans="1:256" s="34" customFormat="1" ht="15.75">
      <c r="A20" s="195"/>
      <c r="B20" s="62" t="s">
        <v>33</v>
      </c>
      <c r="C20" s="52" t="s">
        <v>16</v>
      </c>
      <c r="D20" s="52" t="s">
        <v>18</v>
      </c>
      <c r="E20" s="63" t="s">
        <v>34</v>
      </c>
      <c r="F20" s="31"/>
      <c r="G20" s="64">
        <f>G21</f>
        <v>2386.7</v>
      </c>
      <c r="H20" s="64">
        <f>H21</f>
        <v>2386.7</v>
      </c>
      <c r="I20" s="64">
        <f>I21</f>
        <v>2386.7</v>
      </c>
      <c r="J20" s="33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34" customFormat="1" ht="30">
      <c r="A21" s="195"/>
      <c r="B21" s="65" t="s">
        <v>35</v>
      </c>
      <c r="C21" s="52" t="s">
        <v>16</v>
      </c>
      <c r="D21" s="52" t="s">
        <v>18</v>
      </c>
      <c r="E21" s="63">
        <v>999</v>
      </c>
      <c r="F21" s="31"/>
      <c r="G21" s="64">
        <f>SUM(G22:G25)</f>
        <v>2386.7</v>
      </c>
      <c r="H21" s="64">
        <f>SUM(H22:H25)</f>
        <v>2386.7</v>
      </c>
      <c r="I21" s="64">
        <f>SUM(I22:I25)</f>
        <v>2386.7</v>
      </c>
      <c r="J21" s="33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10" s="66" customFormat="1" ht="105">
      <c r="A22" s="195"/>
      <c r="B22" s="50" t="s">
        <v>36</v>
      </c>
      <c r="C22" s="51" t="s">
        <v>16</v>
      </c>
      <c r="D22" s="51" t="s">
        <v>18</v>
      </c>
      <c r="E22" s="53" t="s">
        <v>37</v>
      </c>
      <c r="F22" s="51" t="s">
        <v>38</v>
      </c>
      <c r="G22" s="55">
        <v>874.5</v>
      </c>
      <c r="H22" s="55">
        <v>874.5</v>
      </c>
      <c r="I22" s="55">
        <v>874.5</v>
      </c>
      <c r="J22" s="56"/>
    </row>
    <row r="23" spans="1:10" s="69" customFormat="1" ht="105">
      <c r="A23" s="195"/>
      <c r="B23" s="67" t="s">
        <v>39</v>
      </c>
      <c r="C23" s="51" t="s">
        <v>16</v>
      </c>
      <c r="D23" s="51" t="s">
        <v>18</v>
      </c>
      <c r="E23" s="53" t="s">
        <v>40</v>
      </c>
      <c r="F23" s="54">
        <v>100</v>
      </c>
      <c r="G23" s="55">
        <v>716.9</v>
      </c>
      <c r="H23" s="55">
        <v>716.9</v>
      </c>
      <c r="I23" s="55">
        <v>716.9</v>
      </c>
      <c r="J23" s="68"/>
    </row>
    <row r="24" spans="1:10" s="69" customFormat="1" ht="105" hidden="1">
      <c r="A24" s="195"/>
      <c r="B24" s="50" t="s">
        <v>41</v>
      </c>
      <c r="C24" s="51" t="s">
        <v>16</v>
      </c>
      <c r="D24" s="51" t="s">
        <v>18</v>
      </c>
      <c r="E24" s="70">
        <v>9990080080</v>
      </c>
      <c r="F24" s="51" t="s">
        <v>38</v>
      </c>
      <c r="G24" s="71">
        <v>0</v>
      </c>
      <c r="H24" s="72">
        <v>0</v>
      </c>
      <c r="I24" s="72">
        <v>0</v>
      </c>
      <c r="J24" s="68"/>
    </row>
    <row r="25" spans="1:10" s="69" customFormat="1" ht="90">
      <c r="A25" s="195"/>
      <c r="B25" s="73" t="s">
        <v>42</v>
      </c>
      <c r="C25" s="74" t="s">
        <v>16</v>
      </c>
      <c r="D25" s="74" t="s">
        <v>18</v>
      </c>
      <c r="E25" s="75" t="s">
        <v>43</v>
      </c>
      <c r="F25" s="74" t="s">
        <v>44</v>
      </c>
      <c r="G25" s="55">
        <v>795.3</v>
      </c>
      <c r="H25" s="58">
        <v>795.3</v>
      </c>
      <c r="I25" s="59">
        <v>795.3</v>
      </c>
      <c r="J25" s="68"/>
    </row>
    <row r="26" spans="1:10" s="80" customFormat="1" ht="15">
      <c r="A26" s="195"/>
      <c r="B26" s="76" t="s">
        <v>45</v>
      </c>
      <c r="C26" s="77" t="s">
        <v>16</v>
      </c>
      <c r="D26" s="77" t="s">
        <v>46</v>
      </c>
      <c r="E26" s="78"/>
      <c r="F26" s="77"/>
      <c r="G26" s="47">
        <f>G28</f>
        <v>31</v>
      </c>
      <c r="H26" s="47">
        <f>H28</f>
        <v>31</v>
      </c>
      <c r="I26" s="47">
        <f>I28</f>
        <v>31</v>
      </c>
      <c r="J26" s="79"/>
    </row>
    <row r="27" spans="1:10" s="69" customFormat="1" ht="15">
      <c r="A27" s="195"/>
      <c r="B27" s="62" t="s">
        <v>33</v>
      </c>
      <c r="C27" s="52" t="s">
        <v>16</v>
      </c>
      <c r="D27" s="52" t="s">
        <v>46</v>
      </c>
      <c r="E27" s="63" t="s">
        <v>34</v>
      </c>
      <c r="F27" s="74"/>
      <c r="G27" s="55">
        <f aca="true" t="shared" si="0" ref="G27:I28">G28</f>
        <v>31</v>
      </c>
      <c r="H27" s="55">
        <f t="shared" si="0"/>
        <v>31</v>
      </c>
      <c r="I27" s="55">
        <f t="shared" si="0"/>
        <v>31</v>
      </c>
      <c r="J27" s="68"/>
    </row>
    <row r="28" spans="1:10" s="69" customFormat="1" ht="30">
      <c r="A28" s="195"/>
      <c r="B28" s="65" t="s">
        <v>35</v>
      </c>
      <c r="C28" s="51" t="s">
        <v>16</v>
      </c>
      <c r="D28" s="51" t="s">
        <v>46</v>
      </c>
      <c r="E28" s="63">
        <v>999</v>
      </c>
      <c r="F28" s="74"/>
      <c r="G28" s="55">
        <f t="shared" si="0"/>
        <v>31</v>
      </c>
      <c r="H28" s="55">
        <f t="shared" si="0"/>
        <v>31</v>
      </c>
      <c r="I28" s="55">
        <f t="shared" si="0"/>
        <v>31</v>
      </c>
      <c r="J28" s="68"/>
    </row>
    <row r="29" spans="1:10" s="57" customFormat="1" ht="30">
      <c r="A29" s="195"/>
      <c r="B29" s="81" t="s">
        <v>47</v>
      </c>
      <c r="C29" s="51" t="s">
        <v>16</v>
      </c>
      <c r="D29" s="51" t="s">
        <v>46</v>
      </c>
      <c r="E29" s="70">
        <v>9990060040</v>
      </c>
      <c r="F29" s="54">
        <v>800</v>
      </c>
      <c r="G29" s="55">
        <v>31</v>
      </c>
      <c r="H29" s="58">
        <v>31</v>
      </c>
      <c r="I29" s="59">
        <v>31</v>
      </c>
      <c r="J29" s="56"/>
    </row>
    <row r="30" spans="1:10" s="84" customFormat="1" ht="15">
      <c r="A30" s="195"/>
      <c r="B30" s="82" t="s">
        <v>48</v>
      </c>
      <c r="C30" s="45" t="s">
        <v>16</v>
      </c>
      <c r="D30" s="45" t="s">
        <v>49</v>
      </c>
      <c r="E30" s="46"/>
      <c r="F30" s="83"/>
      <c r="G30" s="47">
        <f>G31+G34</f>
        <v>6078.6</v>
      </c>
      <c r="H30" s="47">
        <f>H31+H34</f>
        <v>6085.000000000001</v>
      </c>
      <c r="I30" s="47">
        <f>I31+I34</f>
        <v>6085.000000000001</v>
      </c>
      <c r="J30" s="48"/>
    </row>
    <row r="31" spans="1:10" s="91" customFormat="1" ht="60">
      <c r="A31" s="195"/>
      <c r="B31" s="85" t="s">
        <v>50</v>
      </c>
      <c r="C31" s="86" t="s">
        <v>16</v>
      </c>
      <c r="D31" s="86" t="s">
        <v>49</v>
      </c>
      <c r="E31" s="87" t="s">
        <v>51</v>
      </c>
      <c r="F31" s="88"/>
      <c r="G31" s="89">
        <f aca="true" t="shared" si="1" ref="G31:I32">G32</f>
        <v>200</v>
      </c>
      <c r="H31" s="89">
        <f t="shared" si="1"/>
        <v>200</v>
      </c>
      <c r="I31" s="89">
        <f t="shared" si="1"/>
        <v>200</v>
      </c>
      <c r="J31" s="90"/>
    </row>
    <row r="32" spans="1:10" s="91" customFormat="1" ht="45">
      <c r="A32" s="195"/>
      <c r="B32" s="92" t="s">
        <v>52</v>
      </c>
      <c r="C32" s="86" t="s">
        <v>16</v>
      </c>
      <c r="D32" s="86" t="s">
        <v>49</v>
      </c>
      <c r="E32" s="87" t="s">
        <v>53</v>
      </c>
      <c r="F32" s="88"/>
      <c r="G32" s="89">
        <f t="shared" si="1"/>
        <v>200</v>
      </c>
      <c r="H32" s="89">
        <f t="shared" si="1"/>
        <v>200</v>
      </c>
      <c r="I32" s="89">
        <f t="shared" si="1"/>
        <v>200</v>
      </c>
      <c r="J32" s="90"/>
    </row>
    <row r="33" spans="1:10" s="91" customFormat="1" ht="75">
      <c r="A33" s="195"/>
      <c r="B33" s="92" t="s">
        <v>54</v>
      </c>
      <c r="C33" s="86" t="s">
        <v>16</v>
      </c>
      <c r="D33" s="86" t="s">
        <v>49</v>
      </c>
      <c r="E33" s="87" t="s">
        <v>55</v>
      </c>
      <c r="F33" s="88">
        <v>200</v>
      </c>
      <c r="G33" s="89">
        <v>200</v>
      </c>
      <c r="H33" s="93">
        <v>200</v>
      </c>
      <c r="I33" s="94">
        <v>200</v>
      </c>
      <c r="J33" s="90"/>
    </row>
    <row r="34" spans="1:10" s="57" customFormat="1" ht="105">
      <c r="A34" s="195"/>
      <c r="B34" s="50" t="s">
        <v>19</v>
      </c>
      <c r="C34" s="51" t="s">
        <v>16</v>
      </c>
      <c r="D34" s="51" t="s">
        <v>49</v>
      </c>
      <c r="E34" s="53" t="s">
        <v>20</v>
      </c>
      <c r="F34" s="54"/>
      <c r="G34" s="55">
        <f>G35+G40</f>
        <v>5878.6</v>
      </c>
      <c r="H34" s="55">
        <f>H35+H40</f>
        <v>5885.000000000001</v>
      </c>
      <c r="I34" s="55">
        <f>I35+I40</f>
        <v>5885.000000000001</v>
      </c>
      <c r="J34" s="56"/>
    </row>
    <row r="35" spans="1:10" s="57" customFormat="1" ht="43.5" customHeight="1">
      <c r="A35" s="195"/>
      <c r="B35" s="50" t="s">
        <v>21</v>
      </c>
      <c r="C35" s="51" t="s">
        <v>16</v>
      </c>
      <c r="D35" s="51" t="s">
        <v>49</v>
      </c>
      <c r="E35" s="53" t="s">
        <v>22</v>
      </c>
      <c r="F35" s="54"/>
      <c r="G35" s="55">
        <f>G39+G38+G37+G36</f>
        <v>5864.8</v>
      </c>
      <c r="H35" s="55">
        <f>H39+H38+H37+H36</f>
        <v>5871.200000000001</v>
      </c>
      <c r="I35" s="55">
        <f>I39+I38+I37+I36</f>
        <v>5871.200000000001</v>
      </c>
      <c r="J35" s="56"/>
    </row>
    <row r="36" spans="1:10" s="57" customFormat="1" ht="105" hidden="1">
      <c r="A36" s="195"/>
      <c r="B36" s="50" t="s">
        <v>41</v>
      </c>
      <c r="C36" s="51" t="s">
        <v>16</v>
      </c>
      <c r="D36" s="51" t="s">
        <v>49</v>
      </c>
      <c r="E36" s="53" t="s">
        <v>56</v>
      </c>
      <c r="F36" s="54">
        <v>100</v>
      </c>
      <c r="G36" s="55">
        <v>0</v>
      </c>
      <c r="H36" s="55">
        <v>0</v>
      </c>
      <c r="I36" s="55">
        <v>0</v>
      </c>
      <c r="J36" s="56"/>
    </row>
    <row r="37" spans="1:10" s="57" customFormat="1" ht="75">
      <c r="A37" s="195"/>
      <c r="B37" s="50" t="s">
        <v>57</v>
      </c>
      <c r="C37" s="51" t="s">
        <v>16</v>
      </c>
      <c r="D37" s="51" t="s">
        <v>49</v>
      </c>
      <c r="E37" s="53" t="s">
        <v>58</v>
      </c>
      <c r="F37" s="54">
        <v>500</v>
      </c>
      <c r="G37" s="55">
        <v>926.1</v>
      </c>
      <c r="H37" s="55">
        <v>926.1</v>
      </c>
      <c r="I37" s="55">
        <v>926.1</v>
      </c>
      <c r="J37" s="56"/>
    </row>
    <row r="38" spans="1:10" s="57" customFormat="1" ht="105">
      <c r="A38" s="195"/>
      <c r="B38" s="50" t="s">
        <v>59</v>
      </c>
      <c r="C38" s="51" t="s">
        <v>16</v>
      </c>
      <c r="D38" s="51" t="s">
        <v>49</v>
      </c>
      <c r="E38" s="53" t="s">
        <v>60</v>
      </c>
      <c r="F38" s="54">
        <v>100</v>
      </c>
      <c r="G38" s="55">
        <v>4148.5</v>
      </c>
      <c r="H38" s="55">
        <v>4148.5</v>
      </c>
      <c r="I38" s="55">
        <v>4148.5</v>
      </c>
      <c r="J38" s="56"/>
    </row>
    <row r="39" spans="1:16" s="57" customFormat="1" ht="60">
      <c r="A39" s="195"/>
      <c r="B39" s="50" t="s">
        <v>61</v>
      </c>
      <c r="C39" s="51" t="s">
        <v>16</v>
      </c>
      <c r="D39" s="51" t="s">
        <v>49</v>
      </c>
      <c r="E39" s="53" t="s">
        <v>62</v>
      </c>
      <c r="F39" s="54">
        <v>200</v>
      </c>
      <c r="G39" s="55">
        <v>790.2</v>
      </c>
      <c r="H39" s="58">
        <v>796.6</v>
      </c>
      <c r="I39" s="59">
        <v>796.6</v>
      </c>
      <c r="J39" s="60"/>
      <c r="M39" s="61"/>
      <c r="N39" s="61"/>
      <c r="O39" s="61"/>
      <c r="P39" s="61"/>
    </row>
    <row r="40" spans="1:10" s="57" customFormat="1" ht="30">
      <c r="A40" s="195"/>
      <c r="B40" s="50" t="s">
        <v>26</v>
      </c>
      <c r="C40" s="51" t="s">
        <v>16</v>
      </c>
      <c r="D40" s="51" t="s">
        <v>49</v>
      </c>
      <c r="E40" s="53" t="s">
        <v>27</v>
      </c>
      <c r="F40" s="54"/>
      <c r="G40" s="55">
        <f>G41</f>
        <v>13.8</v>
      </c>
      <c r="H40" s="55">
        <f>H41</f>
        <v>13.8</v>
      </c>
      <c r="I40" s="55">
        <f>I41</f>
        <v>13.8</v>
      </c>
      <c r="J40" s="56"/>
    </row>
    <row r="41" spans="1:10" s="57" customFormat="1" ht="45">
      <c r="A41" s="195"/>
      <c r="B41" s="50" t="s">
        <v>63</v>
      </c>
      <c r="C41" s="51" t="s">
        <v>16</v>
      </c>
      <c r="D41" s="51" t="s">
        <v>49</v>
      </c>
      <c r="E41" s="53" t="s">
        <v>64</v>
      </c>
      <c r="F41" s="54">
        <v>800</v>
      </c>
      <c r="G41" s="55">
        <v>13.8</v>
      </c>
      <c r="H41" s="55">
        <v>13.8</v>
      </c>
      <c r="I41" s="55">
        <v>13.8</v>
      </c>
      <c r="J41" s="56"/>
    </row>
    <row r="42" spans="1:10" s="84" customFormat="1" ht="15">
      <c r="A42" s="195"/>
      <c r="B42" s="36" t="s">
        <v>65</v>
      </c>
      <c r="C42" s="45" t="s">
        <v>66</v>
      </c>
      <c r="D42" s="45"/>
      <c r="E42" s="46"/>
      <c r="F42" s="83"/>
      <c r="G42" s="47">
        <f>G43</f>
        <v>99.8</v>
      </c>
      <c r="H42" s="47">
        <f>H43</f>
        <v>101.7</v>
      </c>
      <c r="I42" s="47">
        <f>I43</f>
        <v>109.3</v>
      </c>
      <c r="J42" s="48"/>
    </row>
    <row r="43" spans="1:10" s="84" customFormat="1" ht="15" customHeight="1">
      <c r="A43" s="195"/>
      <c r="B43" s="36" t="s">
        <v>67</v>
      </c>
      <c r="C43" s="45" t="s">
        <v>66</v>
      </c>
      <c r="D43" s="45" t="s">
        <v>68</v>
      </c>
      <c r="E43" s="46"/>
      <c r="F43" s="83"/>
      <c r="G43" s="47">
        <f>G45</f>
        <v>99.8</v>
      </c>
      <c r="H43" s="47">
        <f>H45</f>
        <v>101.7</v>
      </c>
      <c r="I43" s="47">
        <f>I45</f>
        <v>109.3</v>
      </c>
      <c r="J43" s="48"/>
    </row>
    <row r="44" spans="1:10" s="57" customFormat="1" ht="15" customHeight="1">
      <c r="A44" s="195"/>
      <c r="B44" s="62" t="s">
        <v>33</v>
      </c>
      <c r="C44" s="52" t="s">
        <v>66</v>
      </c>
      <c r="D44" s="52" t="s">
        <v>68</v>
      </c>
      <c r="E44" s="63" t="s">
        <v>34</v>
      </c>
      <c r="F44" s="54"/>
      <c r="G44" s="55">
        <f>G45</f>
        <v>99.8</v>
      </c>
      <c r="H44" s="55">
        <f>H45</f>
        <v>101.7</v>
      </c>
      <c r="I44" s="55">
        <f>I45</f>
        <v>109.3</v>
      </c>
      <c r="J44" s="56"/>
    </row>
    <row r="45" spans="1:10" s="57" customFormat="1" ht="30">
      <c r="A45" s="195"/>
      <c r="B45" s="65" t="s">
        <v>35</v>
      </c>
      <c r="C45" s="51" t="s">
        <v>66</v>
      </c>
      <c r="D45" s="51" t="s">
        <v>68</v>
      </c>
      <c r="E45" s="63">
        <v>999</v>
      </c>
      <c r="F45" s="54"/>
      <c r="G45" s="55">
        <f>G46+G47</f>
        <v>99.8</v>
      </c>
      <c r="H45" s="55">
        <f>H46+H47</f>
        <v>101.7</v>
      </c>
      <c r="I45" s="55">
        <f>I46+I47</f>
        <v>109.3</v>
      </c>
      <c r="J45" s="56"/>
    </row>
    <row r="46" spans="1:10" s="96" customFormat="1" ht="120">
      <c r="A46" s="195"/>
      <c r="B46" s="95" t="s">
        <v>69</v>
      </c>
      <c r="C46" s="74" t="s">
        <v>66</v>
      </c>
      <c r="D46" s="74" t="s">
        <v>68</v>
      </c>
      <c r="E46" s="75" t="s">
        <v>70</v>
      </c>
      <c r="F46" s="74" t="s">
        <v>38</v>
      </c>
      <c r="G46" s="55">
        <v>94.8</v>
      </c>
      <c r="H46" s="58">
        <v>94.8</v>
      </c>
      <c r="I46" s="59">
        <v>94.8</v>
      </c>
      <c r="J46" s="68"/>
    </row>
    <row r="47" spans="1:10" s="96" customFormat="1" ht="75">
      <c r="A47" s="195"/>
      <c r="B47" s="95" t="s">
        <v>71</v>
      </c>
      <c r="C47" s="74" t="s">
        <v>66</v>
      </c>
      <c r="D47" s="74" t="s">
        <v>68</v>
      </c>
      <c r="E47" s="75" t="s">
        <v>70</v>
      </c>
      <c r="F47" s="74" t="s">
        <v>72</v>
      </c>
      <c r="G47" s="55">
        <v>5</v>
      </c>
      <c r="H47" s="58">
        <v>6.9</v>
      </c>
      <c r="I47" s="59">
        <v>14.5</v>
      </c>
      <c r="J47" s="68"/>
    </row>
    <row r="48" spans="1:10" s="97" customFormat="1" ht="28.5">
      <c r="A48" s="195"/>
      <c r="B48" s="36" t="s">
        <v>73</v>
      </c>
      <c r="C48" s="77" t="s">
        <v>68</v>
      </c>
      <c r="D48" s="77"/>
      <c r="E48" s="78"/>
      <c r="F48" s="77"/>
      <c r="G48" s="47">
        <f>G49</f>
        <v>150</v>
      </c>
      <c r="H48" s="47">
        <f>H49</f>
        <v>150</v>
      </c>
      <c r="I48" s="47">
        <f>I49</f>
        <v>150</v>
      </c>
      <c r="J48" s="79"/>
    </row>
    <row r="49" spans="1:10" s="97" customFormat="1" ht="57">
      <c r="A49" s="195"/>
      <c r="B49" s="36" t="s">
        <v>74</v>
      </c>
      <c r="C49" s="77" t="s">
        <v>68</v>
      </c>
      <c r="D49" s="77" t="s">
        <v>20</v>
      </c>
      <c r="E49" s="78"/>
      <c r="F49" s="77"/>
      <c r="G49" s="47">
        <f>G50+G54</f>
        <v>150</v>
      </c>
      <c r="H49" s="47">
        <f>H50+H54</f>
        <v>150</v>
      </c>
      <c r="I49" s="47">
        <f>I50+I54</f>
        <v>150</v>
      </c>
      <c r="J49" s="79"/>
    </row>
    <row r="50" spans="1:10" s="102" customFormat="1" ht="60">
      <c r="A50" s="195"/>
      <c r="B50" s="98" t="s">
        <v>75</v>
      </c>
      <c r="C50" s="99" t="s">
        <v>68</v>
      </c>
      <c r="D50" s="99" t="s">
        <v>20</v>
      </c>
      <c r="E50" s="100" t="s">
        <v>18</v>
      </c>
      <c r="F50" s="99"/>
      <c r="G50" s="89">
        <f aca="true" t="shared" si="2" ref="G50:I51">G51</f>
        <v>150</v>
      </c>
      <c r="H50" s="89">
        <f t="shared" si="2"/>
        <v>150</v>
      </c>
      <c r="I50" s="89">
        <f t="shared" si="2"/>
        <v>150</v>
      </c>
      <c r="J50" s="101"/>
    </row>
    <row r="51" spans="1:10" s="102" customFormat="1" ht="45">
      <c r="A51" s="195"/>
      <c r="B51" s="98" t="s">
        <v>76</v>
      </c>
      <c r="C51" s="99" t="s">
        <v>68</v>
      </c>
      <c r="D51" s="99" t="s">
        <v>20</v>
      </c>
      <c r="E51" s="100" t="s">
        <v>77</v>
      </c>
      <c r="F51" s="99"/>
      <c r="G51" s="89">
        <f t="shared" si="2"/>
        <v>150</v>
      </c>
      <c r="H51" s="89">
        <f t="shared" si="2"/>
        <v>150</v>
      </c>
      <c r="I51" s="89">
        <f t="shared" si="2"/>
        <v>150</v>
      </c>
      <c r="J51" s="101"/>
    </row>
    <row r="52" spans="1:10" s="102" customFormat="1" ht="60">
      <c r="A52" s="195"/>
      <c r="B52" s="103" t="s">
        <v>78</v>
      </c>
      <c r="C52" s="99" t="s">
        <v>68</v>
      </c>
      <c r="D52" s="99" t="s">
        <v>20</v>
      </c>
      <c r="E52" s="100" t="s">
        <v>79</v>
      </c>
      <c r="F52" s="99" t="s">
        <v>72</v>
      </c>
      <c r="G52" s="89">
        <v>150</v>
      </c>
      <c r="H52" s="93">
        <v>150</v>
      </c>
      <c r="I52" s="94">
        <v>150</v>
      </c>
      <c r="J52" s="101"/>
    </row>
    <row r="53" spans="1:10" s="66" customFormat="1" ht="12.75" customHeight="1" hidden="1">
      <c r="A53" s="195"/>
      <c r="B53" s="62" t="s">
        <v>33</v>
      </c>
      <c r="C53" s="52" t="s">
        <v>68</v>
      </c>
      <c r="D53" s="52" t="s">
        <v>20</v>
      </c>
      <c r="E53" s="63" t="s">
        <v>34</v>
      </c>
      <c r="F53" s="54"/>
      <c r="G53" s="55">
        <f aca="true" t="shared" si="3" ref="G53:I54">G54</f>
        <v>0</v>
      </c>
      <c r="H53" s="55">
        <f t="shared" si="3"/>
        <v>0</v>
      </c>
      <c r="I53" s="55">
        <f t="shared" si="3"/>
        <v>0</v>
      </c>
      <c r="J53" s="56"/>
    </row>
    <row r="54" spans="1:10" s="66" customFormat="1" ht="30" hidden="1">
      <c r="A54" s="195"/>
      <c r="B54" s="65" t="s">
        <v>35</v>
      </c>
      <c r="C54" s="51" t="s">
        <v>68</v>
      </c>
      <c r="D54" s="51" t="s">
        <v>20</v>
      </c>
      <c r="E54" s="63">
        <v>999</v>
      </c>
      <c r="F54" s="54"/>
      <c r="G54" s="55">
        <f t="shared" si="3"/>
        <v>0</v>
      </c>
      <c r="H54" s="55">
        <f t="shared" si="3"/>
        <v>0</v>
      </c>
      <c r="I54" s="55">
        <f t="shared" si="3"/>
        <v>0</v>
      </c>
      <c r="J54" s="56"/>
    </row>
    <row r="55" spans="1:16" s="57" customFormat="1" ht="60" customHeight="1" hidden="1">
      <c r="A55" s="195"/>
      <c r="B55" s="73" t="s">
        <v>80</v>
      </c>
      <c r="C55" s="74" t="s">
        <v>68</v>
      </c>
      <c r="D55" s="74" t="s">
        <v>20</v>
      </c>
      <c r="E55" s="75" t="s">
        <v>81</v>
      </c>
      <c r="F55" s="74" t="s">
        <v>72</v>
      </c>
      <c r="G55" s="55">
        <v>0</v>
      </c>
      <c r="H55" s="58">
        <v>0</v>
      </c>
      <c r="I55" s="59">
        <v>0</v>
      </c>
      <c r="J55" s="60"/>
      <c r="N55" s="61"/>
      <c r="O55" s="61"/>
      <c r="P55" s="61"/>
    </row>
    <row r="56" spans="1:10" s="57" customFormat="1" ht="15">
      <c r="A56" s="195"/>
      <c r="B56" s="104" t="s">
        <v>82</v>
      </c>
      <c r="C56" s="77" t="s">
        <v>18</v>
      </c>
      <c r="D56" s="74"/>
      <c r="E56" s="75"/>
      <c r="F56" s="74"/>
      <c r="G56" s="105">
        <f>SUM(G57,G61)</f>
        <v>5067.05</v>
      </c>
      <c r="H56" s="47">
        <f>SUM(H57,H61)</f>
        <v>6462.3</v>
      </c>
      <c r="I56" s="47">
        <f>SUM(I57,I61)</f>
        <v>6883.9</v>
      </c>
      <c r="J56" s="56"/>
    </row>
    <row r="57" spans="1:10" s="57" customFormat="1" ht="15">
      <c r="A57" s="195"/>
      <c r="B57" s="106" t="s">
        <v>83</v>
      </c>
      <c r="C57" s="77" t="s">
        <v>18</v>
      </c>
      <c r="D57" s="77" t="s">
        <v>16</v>
      </c>
      <c r="E57" s="75"/>
      <c r="F57" s="74"/>
      <c r="G57" s="105">
        <f aca="true" t="shared" si="4" ref="G57:I59">G58</f>
        <v>5067.05</v>
      </c>
      <c r="H57" s="47">
        <f t="shared" si="4"/>
        <v>6462.3</v>
      </c>
      <c r="I57" s="47">
        <f t="shared" si="4"/>
        <v>6883.9</v>
      </c>
      <c r="J57" s="56"/>
    </row>
    <row r="58" spans="1:10" s="57" customFormat="1" ht="15">
      <c r="A58" s="195"/>
      <c r="B58" s="107" t="s">
        <v>33</v>
      </c>
      <c r="C58" s="74" t="s">
        <v>18</v>
      </c>
      <c r="D58" s="74" t="s">
        <v>16</v>
      </c>
      <c r="E58" s="75" t="s">
        <v>34</v>
      </c>
      <c r="F58" s="74"/>
      <c r="G58" s="108">
        <f t="shared" si="4"/>
        <v>5067.05</v>
      </c>
      <c r="H58" s="55">
        <f t="shared" si="4"/>
        <v>6462.3</v>
      </c>
      <c r="I58" s="55">
        <f t="shared" si="4"/>
        <v>6883.9</v>
      </c>
      <c r="J58" s="56"/>
    </row>
    <row r="59" spans="1:10" s="57" customFormat="1" ht="30">
      <c r="A59" s="195"/>
      <c r="B59" s="109" t="s">
        <v>35</v>
      </c>
      <c r="C59" s="74" t="s">
        <v>18</v>
      </c>
      <c r="D59" s="74" t="s">
        <v>16</v>
      </c>
      <c r="E59" s="75" t="s">
        <v>84</v>
      </c>
      <c r="F59" s="74"/>
      <c r="G59" s="108">
        <f t="shared" si="4"/>
        <v>5067.05</v>
      </c>
      <c r="H59" s="55">
        <f t="shared" si="4"/>
        <v>6462.3</v>
      </c>
      <c r="I59" s="55">
        <f t="shared" si="4"/>
        <v>6883.9</v>
      </c>
      <c r="J59" s="56"/>
    </row>
    <row r="60" spans="1:10" s="57" customFormat="1" ht="60">
      <c r="A60" s="195"/>
      <c r="B60" s="110" t="s">
        <v>85</v>
      </c>
      <c r="C60" s="74" t="s">
        <v>18</v>
      </c>
      <c r="D60" s="74" t="s">
        <v>16</v>
      </c>
      <c r="E60" s="75" t="s">
        <v>86</v>
      </c>
      <c r="F60" s="74" t="s">
        <v>87</v>
      </c>
      <c r="G60" s="108">
        <v>5067.05</v>
      </c>
      <c r="H60" s="55">
        <v>6462.3</v>
      </c>
      <c r="I60" s="55">
        <v>6883.9</v>
      </c>
      <c r="J60" s="56"/>
    </row>
    <row r="61" spans="1:10" s="116" customFormat="1" ht="28.5" hidden="1">
      <c r="A61" s="195"/>
      <c r="B61" s="111" t="s">
        <v>88</v>
      </c>
      <c r="C61" s="112" t="s">
        <v>18</v>
      </c>
      <c r="D61" s="112" t="s">
        <v>89</v>
      </c>
      <c r="E61" s="113"/>
      <c r="F61" s="112"/>
      <c r="G61" s="114">
        <f aca="true" t="shared" si="5" ref="G61:I63">G62</f>
        <v>0</v>
      </c>
      <c r="H61" s="114">
        <f t="shared" si="5"/>
        <v>0</v>
      </c>
      <c r="I61" s="114">
        <f t="shared" si="5"/>
        <v>0</v>
      </c>
      <c r="J61" s="115"/>
    </row>
    <row r="62" spans="1:10" s="91" customFormat="1" ht="15" hidden="1">
      <c r="A62" s="195"/>
      <c r="B62" s="117" t="s">
        <v>33</v>
      </c>
      <c r="C62" s="118" t="s">
        <v>18</v>
      </c>
      <c r="D62" s="118" t="s">
        <v>89</v>
      </c>
      <c r="E62" s="119" t="s">
        <v>34</v>
      </c>
      <c r="F62" s="118"/>
      <c r="G62" s="120">
        <f t="shared" si="5"/>
        <v>0</v>
      </c>
      <c r="H62" s="120">
        <f t="shared" si="5"/>
        <v>0</v>
      </c>
      <c r="I62" s="120">
        <f t="shared" si="5"/>
        <v>0</v>
      </c>
      <c r="J62" s="90"/>
    </row>
    <row r="63" spans="1:10" s="91" customFormat="1" ht="30" hidden="1">
      <c r="A63" s="195"/>
      <c r="B63" s="121" t="s">
        <v>35</v>
      </c>
      <c r="C63" s="118" t="s">
        <v>18</v>
      </c>
      <c r="D63" s="118" t="s">
        <v>89</v>
      </c>
      <c r="E63" s="119" t="s">
        <v>84</v>
      </c>
      <c r="F63" s="118"/>
      <c r="G63" s="120">
        <f t="shared" si="5"/>
        <v>0</v>
      </c>
      <c r="H63" s="120">
        <f t="shared" si="5"/>
        <v>0</v>
      </c>
      <c r="I63" s="120">
        <f t="shared" si="5"/>
        <v>0</v>
      </c>
      <c r="J63" s="90"/>
    </row>
    <row r="64" spans="1:12" s="91" customFormat="1" ht="60" hidden="1">
      <c r="A64" s="195"/>
      <c r="B64" s="122" t="s">
        <v>85</v>
      </c>
      <c r="C64" s="118" t="s">
        <v>18</v>
      </c>
      <c r="D64" s="118" t="s">
        <v>89</v>
      </c>
      <c r="E64" s="119" t="s">
        <v>86</v>
      </c>
      <c r="F64" s="118" t="s">
        <v>87</v>
      </c>
      <c r="G64" s="120"/>
      <c r="H64" s="123"/>
      <c r="I64" s="124"/>
      <c r="J64" s="125"/>
      <c r="K64" s="125"/>
      <c r="L64" s="125"/>
    </row>
    <row r="65" spans="1:10" s="116" customFormat="1" ht="15">
      <c r="A65" s="195"/>
      <c r="B65" s="126" t="s">
        <v>90</v>
      </c>
      <c r="C65" s="127" t="s">
        <v>51</v>
      </c>
      <c r="D65" s="127"/>
      <c r="E65" s="128"/>
      <c r="F65" s="127"/>
      <c r="G65" s="129">
        <f>G66+G79</f>
        <v>4385.9</v>
      </c>
      <c r="H65" s="129">
        <f>H66+H79</f>
        <v>3696.5999999999995</v>
      </c>
      <c r="I65" s="129">
        <f>I66+I79</f>
        <v>3773.3999999999996</v>
      </c>
      <c r="J65" s="115"/>
    </row>
    <row r="66" spans="1:10" s="116" customFormat="1" ht="15">
      <c r="A66" s="195"/>
      <c r="B66" s="126" t="s">
        <v>91</v>
      </c>
      <c r="C66" s="127" t="s">
        <v>51</v>
      </c>
      <c r="D66" s="127" t="s">
        <v>16</v>
      </c>
      <c r="E66" s="128"/>
      <c r="F66" s="127"/>
      <c r="G66" s="129">
        <f>SUM(G67,G74)</f>
        <v>17.2</v>
      </c>
      <c r="H66" s="129">
        <f>SUM(H67,H74)</f>
        <v>17.2</v>
      </c>
      <c r="I66" s="129">
        <f>SUM(I67,I74)</f>
        <v>17.2</v>
      </c>
      <c r="J66" s="115"/>
    </row>
    <row r="67" spans="1:10" s="91" customFormat="1" ht="60">
      <c r="A67" s="195"/>
      <c r="B67" s="92" t="s">
        <v>92</v>
      </c>
      <c r="C67" s="99" t="s">
        <v>51</v>
      </c>
      <c r="D67" s="99" t="s">
        <v>16</v>
      </c>
      <c r="E67" s="100" t="s">
        <v>16</v>
      </c>
      <c r="F67" s="99"/>
      <c r="G67" s="89">
        <f>G68+G70+G72</f>
        <v>17.2</v>
      </c>
      <c r="H67" s="89">
        <f>H68+H70+H72</f>
        <v>17.2</v>
      </c>
      <c r="I67" s="89">
        <f>I68+I70+I72</f>
        <v>17.2</v>
      </c>
      <c r="J67" s="90"/>
    </row>
    <row r="68" spans="1:10" s="91" customFormat="1" ht="60" hidden="1">
      <c r="A68" s="195"/>
      <c r="B68" s="92" t="s">
        <v>93</v>
      </c>
      <c r="C68" s="99" t="s">
        <v>51</v>
      </c>
      <c r="D68" s="99" t="s">
        <v>16</v>
      </c>
      <c r="E68" s="100" t="s">
        <v>94</v>
      </c>
      <c r="F68" s="99"/>
      <c r="G68" s="89">
        <f>G69</f>
        <v>0</v>
      </c>
      <c r="H68" s="89">
        <f>H69</f>
        <v>0</v>
      </c>
      <c r="I68" s="89">
        <f>I69</f>
        <v>0</v>
      </c>
      <c r="J68" s="90"/>
    </row>
    <row r="69" spans="1:10" s="91" customFormat="1" ht="90" hidden="1">
      <c r="A69" s="195"/>
      <c r="B69" s="92" t="s">
        <v>95</v>
      </c>
      <c r="C69" s="99" t="s">
        <v>51</v>
      </c>
      <c r="D69" s="99" t="s">
        <v>16</v>
      </c>
      <c r="E69" s="100" t="s">
        <v>96</v>
      </c>
      <c r="F69" s="99" t="s">
        <v>97</v>
      </c>
      <c r="G69" s="89"/>
      <c r="H69" s="89"/>
      <c r="I69" s="89"/>
      <c r="J69" s="90"/>
    </row>
    <row r="70" spans="1:10" s="91" customFormat="1" ht="30">
      <c r="A70" s="195"/>
      <c r="B70" s="92" t="s">
        <v>98</v>
      </c>
      <c r="C70" s="99" t="s">
        <v>51</v>
      </c>
      <c r="D70" s="99" t="s">
        <v>16</v>
      </c>
      <c r="E70" s="100" t="s">
        <v>99</v>
      </c>
      <c r="F70" s="99"/>
      <c r="G70" s="89">
        <f>G71</f>
        <v>17.2</v>
      </c>
      <c r="H70" s="89">
        <f>H71</f>
        <v>17.2</v>
      </c>
      <c r="I70" s="89">
        <f>I71</f>
        <v>17.2</v>
      </c>
      <c r="J70" s="90"/>
    </row>
    <row r="71" spans="1:10" s="91" customFormat="1" ht="60">
      <c r="A71" s="195"/>
      <c r="B71" s="92" t="s">
        <v>100</v>
      </c>
      <c r="C71" s="99" t="s">
        <v>51</v>
      </c>
      <c r="D71" s="99" t="s">
        <v>16</v>
      </c>
      <c r="E71" s="100" t="s">
        <v>101</v>
      </c>
      <c r="F71" s="99" t="s">
        <v>72</v>
      </c>
      <c r="G71" s="89">
        <v>17.2</v>
      </c>
      <c r="H71" s="89">
        <v>17.2</v>
      </c>
      <c r="I71" s="89">
        <v>17.2</v>
      </c>
      <c r="J71" s="90"/>
    </row>
    <row r="72" spans="1:10" s="91" customFormat="1" ht="30" hidden="1">
      <c r="A72" s="195"/>
      <c r="B72" s="130" t="s">
        <v>102</v>
      </c>
      <c r="C72" s="118" t="s">
        <v>51</v>
      </c>
      <c r="D72" s="118" t="s">
        <v>16</v>
      </c>
      <c r="E72" s="119" t="s">
        <v>103</v>
      </c>
      <c r="F72" s="118"/>
      <c r="G72" s="120"/>
      <c r="H72" s="120">
        <f>H73</f>
        <v>0</v>
      </c>
      <c r="I72" s="120">
        <f>I73</f>
        <v>0</v>
      </c>
      <c r="J72" s="90"/>
    </row>
    <row r="73" spans="1:10" s="91" customFormat="1" ht="60" hidden="1">
      <c r="A73" s="195"/>
      <c r="B73" s="130" t="s">
        <v>104</v>
      </c>
      <c r="C73" s="118" t="s">
        <v>51</v>
      </c>
      <c r="D73" s="118" t="s">
        <v>16</v>
      </c>
      <c r="E73" s="119" t="s">
        <v>105</v>
      </c>
      <c r="F73" s="118" t="s">
        <v>72</v>
      </c>
      <c r="G73" s="120"/>
      <c r="H73" s="120"/>
      <c r="I73" s="120"/>
      <c r="J73" s="90"/>
    </row>
    <row r="74" spans="1:10" s="91" customFormat="1" ht="15" customHeight="1" hidden="1">
      <c r="A74" s="195"/>
      <c r="B74" s="131" t="s">
        <v>33</v>
      </c>
      <c r="C74" s="118" t="s">
        <v>51</v>
      </c>
      <c r="D74" s="118" t="s">
        <v>16</v>
      </c>
      <c r="E74" s="119" t="s">
        <v>34</v>
      </c>
      <c r="F74" s="118"/>
      <c r="G74" s="120">
        <f>G75</f>
        <v>0</v>
      </c>
      <c r="H74" s="120">
        <f>H75</f>
        <v>0</v>
      </c>
      <c r="I74" s="120">
        <f>I75</f>
        <v>0</v>
      </c>
      <c r="J74" s="90"/>
    </row>
    <row r="75" spans="1:10" s="91" customFormat="1" ht="30" customHeight="1" hidden="1">
      <c r="A75" s="195"/>
      <c r="B75" s="132" t="s">
        <v>35</v>
      </c>
      <c r="C75" s="118" t="s">
        <v>51</v>
      </c>
      <c r="D75" s="118" t="s">
        <v>16</v>
      </c>
      <c r="E75" s="119" t="s">
        <v>84</v>
      </c>
      <c r="F75" s="118"/>
      <c r="G75" s="120">
        <f>SUM(G76:G78)</f>
        <v>0</v>
      </c>
      <c r="H75" s="120">
        <f>SUM(H76:H78)</f>
        <v>0</v>
      </c>
      <c r="I75" s="120">
        <f>SUM(I76:I78)</f>
        <v>0</v>
      </c>
      <c r="J75" s="90"/>
    </row>
    <row r="76" spans="1:10" s="91" customFormat="1" ht="60" customHeight="1" hidden="1">
      <c r="A76" s="195"/>
      <c r="B76" s="130" t="s">
        <v>106</v>
      </c>
      <c r="C76" s="118" t="s">
        <v>51</v>
      </c>
      <c r="D76" s="118" t="s">
        <v>16</v>
      </c>
      <c r="E76" s="119" t="s">
        <v>107</v>
      </c>
      <c r="F76" s="118" t="s">
        <v>108</v>
      </c>
      <c r="G76" s="120"/>
      <c r="H76" s="120"/>
      <c r="I76" s="120"/>
      <c r="J76" s="90"/>
    </row>
    <row r="77" spans="1:10" s="91" customFormat="1" ht="60" hidden="1">
      <c r="A77" s="195"/>
      <c r="B77" s="130" t="s">
        <v>106</v>
      </c>
      <c r="C77" s="118" t="s">
        <v>51</v>
      </c>
      <c r="D77" s="118" t="s">
        <v>16</v>
      </c>
      <c r="E77" s="119" t="s">
        <v>109</v>
      </c>
      <c r="F77" s="118" t="s">
        <v>108</v>
      </c>
      <c r="G77" s="120"/>
      <c r="H77" s="120"/>
      <c r="I77" s="120"/>
      <c r="J77" s="90"/>
    </row>
    <row r="78" spans="1:10" s="91" customFormat="1" ht="90" hidden="1">
      <c r="A78" s="195"/>
      <c r="B78" s="130" t="s">
        <v>110</v>
      </c>
      <c r="C78" s="118" t="s">
        <v>51</v>
      </c>
      <c r="D78" s="118" t="s">
        <v>16</v>
      </c>
      <c r="E78" s="119" t="s">
        <v>111</v>
      </c>
      <c r="F78" s="118" t="s">
        <v>108</v>
      </c>
      <c r="G78" s="120"/>
      <c r="H78" s="120"/>
      <c r="I78" s="120"/>
      <c r="J78" s="90"/>
    </row>
    <row r="79" spans="1:10" s="136" customFormat="1" ht="15">
      <c r="A79" s="195"/>
      <c r="B79" s="133" t="s">
        <v>112</v>
      </c>
      <c r="C79" s="127" t="s">
        <v>51</v>
      </c>
      <c r="D79" s="127" t="s">
        <v>68</v>
      </c>
      <c r="E79" s="128"/>
      <c r="F79" s="127"/>
      <c r="G79" s="134">
        <f>G80+G89</f>
        <v>4368.7</v>
      </c>
      <c r="H79" s="134">
        <f>H80+H89</f>
        <v>3679.3999999999996</v>
      </c>
      <c r="I79" s="134">
        <f>I80+I89</f>
        <v>3756.2</v>
      </c>
      <c r="J79" s="135"/>
    </row>
    <row r="80" spans="1:10" s="140" customFormat="1" ht="45">
      <c r="A80" s="195"/>
      <c r="B80" s="137" t="s">
        <v>113</v>
      </c>
      <c r="C80" s="99" t="s">
        <v>51</v>
      </c>
      <c r="D80" s="99" t="s">
        <v>68</v>
      </c>
      <c r="E80" s="100" t="s">
        <v>66</v>
      </c>
      <c r="F80" s="99"/>
      <c r="G80" s="138">
        <f>G81+G85+G87+G83</f>
        <v>4218.7</v>
      </c>
      <c r="H80" s="138">
        <f>H81+H85+H87+H83</f>
        <v>3529.3999999999996</v>
      </c>
      <c r="I80" s="138">
        <f>I81+I85+I87+I83</f>
        <v>3606.2</v>
      </c>
      <c r="J80" s="139"/>
    </row>
    <row r="81" spans="1:10" s="140" customFormat="1" ht="15">
      <c r="A81" s="195"/>
      <c r="B81" s="137" t="s">
        <v>114</v>
      </c>
      <c r="C81" s="99" t="s">
        <v>51</v>
      </c>
      <c r="D81" s="99" t="s">
        <v>68</v>
      </c>
      <c r="E81" s="100" t="s">
        <v>115</v>
      </c>
      <c r="F81" s="99"/>
      <c r="G81" s="138">
        <f>G82</f>
        <v>2447.9</v>
      </c>
      <c r="H81" s="138">
        <f>H82</f>
        <v>2558.6</v>
      </c>
      <c r="I81" s="138">
        <f>I82</f>
        <v>2635.4</v>
      </c>
      <c r="J81" s="139"/>
    </row>
    <row r="82" spans="1:10" s="140" customFormat="1" ht="60">
      <c r="A82" s="195"/>
      <c r="B82" s="137" t="s">
        <v>116</v>
      </c>
      <c r="C82" s="99" t="s">
        <v>51</v>
      </c>
      <c r="D82" s="99" t="s">
        <v>68</v>
      </c>
      <c r="E82" s="100" t="s">
        <v>117</v>
      </c>
      <c r="F82" s="99" t="s">
        <v>72</v>
      </c>
      <c r="G82" s="138">
        <v>2447.9</v>
      </c>
      <c r="H82" s="138">
        <v>2558.6</v>
      </c>
      <c r="I82" s="138">
        <v>2635.4</v>
      </c>
      <c r="J82" s="139"/>
    </row>
    <row r="83" spans="1:10" s="140" customFormat="1" ht="30">
      <c r="A83" s="195"/>
      <c r="B83" s="137" t="s">
        <v>118</v>
      </c>
      <c r="C83" s="99" t="s">
        <v>51</v>
      </c>
      <c r="D83" s="99" t="s">
        <v>68</v>
      </c>
      <c r="E83" s="100" t="s">
        <v>119</v>
      </c>
      <c r="F83" s="99"/>
      <c r="G83" s="138">
        <f>G84</f>
        <v>200</v>
      </c>
      <c r="H83" s="138">
        <f>H84</f>
        <v>200</v>
      </c>
      <c r="I83" s="138">
        <f>I84</f>
        <v>200</v>
      </c>
      <c r="J83" s="139"/>
    </row>
    <row r="84" spans="1:10" s="140" customFormat="1" ht="60">
      <c r="A84" s="195"/>
      <c r="B84" s="137" t="s">
        <v>116</v>
      </c>
      <c r="C84" s="99" t="s">
        <v>51</v>
      </c>
      <c r="D84" s="99" t="s">
        <v>68</v>
      </c>
      <c r="E84" s="100" t="s">
        <v>120</v>
      </c>
      <c r="F84" s="99" t="s">
        <v>72</v>
      </c>
      <c r="G84" s="138">
        <v>200</v>
      </c>
      <c r="H84" s="138">
        <v>200</v>
      </c>
      <c r="I84" s="138">
        <v>200</v>
      </c>
      <c r="J84" s="139"/>
    </row>
    <row r="85" spans="1:10" s="140" customFormat="1" ht="30">
      <c r="A85" s="195"/>
      <c r="B85" s="137" t="s">
        <v>121</v>
      </c>
      <c r="C85" s="99" t="s">
        <v>51</v>
      </c>
      <c r="D85" s="99" t="s">
        <v>68</v>
      </c>
      <c r="E85" s="100" t="s">
        <v>122</v>
      </c>
      <c r="F85" s="99"/>
      <c r="G85" s="138">
        <f>G86</f>
        <v>250</v>
      </c>
      <c r="H85" s="138">
        <f>H86</f>
        <v>250</v>
      </c>
      <c r="I85" s="138">
        <f>I86</f>
        <v>250</v>
      </c>
      <c r="J85" s="139"/>
    </row>
    <row r="86" spans="1:10" s="140" customFormat="1" ht="60">
      <c r="A86" s="195"/>
      <c r="B86" s="137" t="s">
        <v>116</v>
      </c>
      <c r="C86" s="99" t="s">
        <v>51</v>
      </c>
      <c r="D86" s="99" t="s">
        <v>68</v>
      </c>
      <c r="E86" s="100" t="s">
        <v>123</v>
      </c>
      <c r="F86" s="99" t="s">
        <v>72</v>
      </c>
      <c r="G86" s="138">
        <v>250</v>
      </c>
      <c r="H86" s="138">
        <v>250</v>
      </c>
      <c r="I86" s="138">
        <v>250</v>
      </c>
      <c r="J86" s="139"/>
    </row>
    <row r="87" spans="1:10" s="140" customFormat="1" ht="30">
      <c r="A87" s="195"/>
      <c r="B87" s="137" t="s">
        <v>124</v>
      </c>
      <c r="C87" s="99" t="s">
        <v>51</v>
      </c>
      <c r="D87" s="99" t="s">
        <v>68</v>
      </c>
      <c r="E87" s="100" t="s">
        <v>125</v>
      </c>
      <c r="F87" s="99"/>
      <c r="G87" s="138">
        <f>G88</f>
        <v>1320.8</v>
      </c>
      <c r="H87" s="138">
        <f>H88</f>
        <v>520.8</v>
      </c>
      <c r="I87" s="138">
        <f>I88</f>
        <v>520.8</v>
      </c>
      <c r="J87" s="139"/>
    </row>
    <row r="88" spans="1:10" s="140" customFormat="1" ht="60">
      <c r="A88" s="195"/>
      <c r="B88" s="137" t="s">
        <v>116</v>
      </c>
      <c r="C88" s="99" t="s">
        <v>51</v>
      </c>
      <c r="D88" s="99" t="s">
        <v>68</v>
      </c>
      <c r="E88" s="100" t="s">
        <v>126</v>
      </c>
      <c r="F88" s="99" t="s">
        <v>72</v>
      </c>
      <c r="G88" s="138">
        <v>1320.8</v>
      </c>
      <c r="H88" s="138">
        <v>520.8</v>
      </c>
      <c r="I88" s="138">
        <v>520.8</v>
      </c>
      <c r="J88" s="139"/>
    </row>
    <row r="89" spans="1:10" s="140" customFormat="1" ht="60">
      <c r="A89" s="195"/>
      <c r="B89" s="98" t="s">
        <v>75</v>
      </c>
      <c r="C89" s="99" t="s">
        <v>51</v>
      </c>
      <c r="D89" s="99" t="s">
        <v>68</v>
      </c>
      <c r="E89" s="100" t="s">
        <v>18</v>
      </c>
      <c r="F89" s="99"/>
      <c r="G89" s="138">
        <f aca="true" t="shared" si="6" ref="G89:I90">G90</f>
        <v>150</v>
      </c>
      <c r="H89" s="138">
        <f t="shared" si="6"/>
        <v>150</v>
      </c>
      <c r="I89" s="138">
        <f t="shared" si="6"/>
        <v>150</v>
      </c>
      <c r="J89" s="139"/>
    </row>
    <row r="90" spans="1:10" s="140" customFormat="1" ht="45">
      <c r="A90" s="195"/>
      <c r="B90" s="98" t="s">
        <v>127</v>
      </c>
      <c r="C90" s="99" t="s">
        <v>51</v>
      </c>
      <c r="D90" s="99" t="s">
        <v>68</v>
      </c>
      <c r="E90" s="100" t="s">
        <v>128</v>
      </c>
      <c r="F90" s="99"/>
      <c r="G90" s="138">
        <f t="shared" si="6"/>
        <v>150</v>
      </c>
      <c r="H90" s="138">
        <f t="shared" si="6"/>
        <v>150</v>
      </c>
      <c r="I90" s="138">
        <f t="shared" si="6"/>
        <v>150</v>
      </c>
      <c r="J90" s="139"/>
    </row>
    <row r="91" spans="1:10" s="140" customFormat="1" ht="45" customHeight="1">
      <c r="A91" s="195"/>
      <c r="B91" s="98" t="s">
        <v>129</v>
      </c>
      <c r="C91" s="99" t="s">
        <v>51</v>
      </c>
      <c r="D91" s="99" t="s">
        <v>68</v>
      </c>
      <c r="E91" s="100" t="s">
        <v>130</v>
      </c>
      <c r="F91" s="99" t="s">
        <v>72</v>
      </c>
      <c r="G91" s="138">
        <v>150</v>
      </c>
      <c r="H91" s="138">
        <v>150</v>
      </c>
      <c r="I91" s="138">
        <v>150</v>
      </c>
      <c r="J91" s="139"/>
    </row>
    <row r="92" spans="1:10" s="136" customFormat="1" ht="15">
      <c r="A92" s="195"/>
      <c r="B92" s="133" t="s">
        <v>131</v>
      </c>
      <c r="C92" s="127" t="s">
        <v>132</v>
      </c>
      <c r="D92" s="127"/>
      <c r="E92" s="128"/>
      <c r="F92" s="127"/>
      <c r="G92" s="134">
        <f>G93</f>
        <v>230</v>
      </c>
      <c r="H92" s="134">
        <f>H93</f>
        <v>230</v>
      </c>
      <c r="I92" s="134">
        <f>I93</f>
        <v>230</v>
      </c>
      <c r="J92" s="135"/>
    </row>
    <row r="93" spans="1:10" s="136" customFormat="1" ht="28.5">
      <c r="A93" s="195"/>
      <c r="B93" s="133" t="s">
        <v>133</v>
      </c>
      <c r="C93" s="127" t="s">
        <v>132</v>
      </c>
      <c r="D93" s="127" t="s">
        <v>51</v>
      </c>
      <c r="E93" s="128"/>
      <c r="F93" s="127"/>
      <c r="G93" s="134">
        <f>G96</f>
        <v>230</v>
      </c>
      <c r="H93" s="134">
        <f>H96</f>
        <v>230</v>
      </c>
      <c r="I93" s="134">
        <f>I96</f>
        <v>230</v>
      </c>
      <c r="J93" s="135"/>
    </row>
    <row r="94" spans="1:10" s="140" customFormat="1" ht="45">
      <c r="A94" s="195"/>
      <c r="B94" s="137" t="s">
        <v>113</v>
      </c>
      <c r="C94" s="99" t="s">
        <v>132</v>
      </c>
      <c r="D94" s="99" t="s">
        <v>51</v>
      </c>
      <c r="E94" s="100" t="s">
        <v>66</v>
      </c>
      <c r="F94" s="99"/>
      <c r="G94" s="138">
        <f aca="true" t="shared" si="7" ref="G94:I95">G95</f>
        <v>230</v>
      </c>
      <c r="H94" s="138">
        <f t="shared" si="7"/>
        <v>230</v>
      </c>
      <c r="I94" s="138">
        <f t="shared" si="7"/>
        <v>230</v>
      </c>
      <c r="J94" s="139"/>
    </row>
    <row r="95" spans="1:10" s="140" customFormat="1" ht="30">
      <c r="A95" s="195"/>
      <c r="B95" s="137" t="s">
        <v>134</v>
      </c>
      <c r="C95" s="99" t="s">
        <v>132</v>
      </c>
      <c r="D95" s="99" t="s">
        <v>51</v>
      </c>
      <c r="E95" s="100" t="s">
        <v>135</v>
      </c>
      <c r="F95" s="99"/>
      <c r="G95" s="138">
        <f t="shared" si="7"/>
        <v>230</v>
      </c>
      <c r="H95" s="138">
        <f t="shared" si="7"/>
        <v>230</v>
      </c>
      <c r="I95" s="138">
        <f t="shared" si="7"/>
        <v>230</v>
      </c>
      <c r="J95" s="139"/>
    </row>
    <row r="96" spans="1:10" s="140" customFormat="1" ht="60">
      <c r="A96" s="195"/>
      <c r="B96" s="137" t="s">
        <v>136</v>
      </c>
      <c r="C96" s="99" t="s">
        <v>132</v>
      </c>
      <c r="D96" s="99" t="s">
        <v>51</v>
      </c>
      <c r="E96" s="100" t="s">
        <v>137</v>
      </c>
      <c r="F96" s="99" t="s">
        <v>72</v>
      </c>
      <c r="G96" s="138">
        <v>230</v>
      </c>
      <c r="H96" s="138">
        <v>230</v>
      </c>
      <c r="I96" s="138">
        <v>230</v>
      </c>
      <c r="J96" s="139"/>
    </row>
    <row r="97" spans="1:10" s="142" customFormat="1" ht="15">
      <c r="A97" s="195"/>
      <c r="B97" s="36" t="s">
        <v>138</v>
      </c>
      <c r="C97" s="45" t="s">
        <v>139</v>
      </c>
      <c r="D97" s="45"/>
      <c r="E97" s="78"/>
      <c r="F97" s="77"/>
      <c r="G97" s="40">
        <f>G98</f>
        <v>5144.900000000001</v>
      </c>
      <c r="H97" s="40">
        <f>H98</f>
        <v>5189.400000000001</v>
      </c>
      <c r="I97" s="40">
        <f>I98</f>
        <v>5221.8</v>
      </c>
      <c r="J97" s="141"/>
    </row>
    <row r="98" spans="1:10" s="142" customFormat="1" ht="15">
      <c r="A98" s="195"/>
      <c r="B98" s="36" t="s">
        <v>140</v>
      </c>
      <c r="C98" s="45" t="s">
        <v>139</v>
      </c>
      <c r="D98" s="45" t="s">
        <v>16</v>
      </c>
      <c r="E98" s="78"/>
      <c r="F98" s="77"/>
      <c r="G98" s="40">
        <f>SUM(G99)</f>
        <v>5144.900000000001</v>
      </c>
      <c r="H98" s="40">
        <f>SUM(H99)</f>
        <v>5189.400000000001</v>
      </c>
      <c r="I98" s="40">
        <f>SUM(I99)</f>
        <v>5221.8</v>
      </c>
      <c r="J98" s="141"/>
    </row>
    <row r="99" spans="1:10" s="66" customFormat="1" ht="45">
      <c r="A99" s="195"/>
      <c r="B99" s="73" t="s">
        <v>141</v>
      </c>
      <c r="C99" s="51" t="s">
        <v>139</v>
      </c>
      <c r="D99" s="51" t="s">
        <v>16</v>
      </c>
      <c r="E99" s="53" t="s">
        <v>132</v>
      </c>
      <c r="F99" s="51"/>
      <c r="G99" s="143">
        <f>G100+G106+G110</f>
        <v>5144.900000000001</v>
      </c>
      <c r="H99" s="143">
        <f>H100+H106+H110</f>
        <v>5189.400000000001</v>
      </c>
      <c r="I99" s="143">
        <f>I100+I106+I110</f>
        <v>5221.8</v>
      </c>
      <c r="J99" s="56"/>
    </row>
    <row r="100" spans="1:10" s="66" customFormat="1" ht="45">
      <c r="A100" s="195"/>
      <c r="B100" s="95" t="s">
        <v>142</v>
      </c>
      <c r="C100" s="51" t="s">
        <v>139</v>
      </c>
      <c r="D100" s="51" t="s">
        <v>16</v>
      </c>
      <c r="E100" s="53" t="s">
        <v>143</v>
      </c>
      <c r="F100" s="51"/>
      <c r="G100" s="143">
        <f>G101+G103+G104+G102</f>
        <v>5091.1</v>
      </c>
      <c r="H100" s="143">
        <f>H101+H103+H104+H102</f>
        <v>5135.6</v>
      </c>
      <c r="I100" s="143">
        <f>I101+I103+I104+I102</f>
        <v>5168</v>
      </c>
      <c r="J100" s="56"/>
    </row>
    <row r="101" spans="1:16" s="66" customFormat="1" ht="90">
      <c r="A101" s="195"/>
      <c r="B101" s="95" t="s">
        <v>144</v>
      </c>
      <c r="C101" s="74" t="s">
        <v>139</v>
      </c>
      <c r="D101" s="74" t="s">
        <v>16</v>
      </c>
      <c r="E101" s="75" t="s">
        <v>145</v>
      </c>
      <c r="F101" s="74" t="s">
        <v>97</v>
      </c>
      <c r="G101" s="55">
        <v>3673.6</v>
      </c>
      <c r="H101" s="58">
        <v>3718.1</v>
      </c>
      <c r="I101" s="144">
        <v>3750.5</v>
      </c>
      <c r="J101" s="145"/>
      <c r="K101" s="146"/>
      <c r="L101" s="147"/>
      <c r="M101" s="148"/>
      <c r="N101" s="148"/>
      <c r="O101" s="148"/>
      <c r="P101" s="148"/>
    </row>
    <row r="102" spans="1:10" s="66" customFormat="1" ht="75" hidden="1">
      <c r="A102" s="195"/>
      <c r="B102" s="50" t="s">
        <v>146</v>
      </c>
      <c r="C102" s="51" t="s">
        <v>139</v>
      </c>
      <c r="D102" s="51" t="s">
        <v>16</v>
      </c>
      <c r="E102" s="53" t="s">
        <v>147</v>
      </c>
      <c r="F102" s="51" t="s">
        <v>97</v>
      </c>
      <c r="G102" s="55">
        <v>0</v>
      </c>
      <c r="H102" s="58">
        <v>0</v>
      </c>
      <c r="I102" s="144">
        <v>0</v>
      </c>
      <c r="J102" s="56"/>
    </row>
    <row r="103" spans="1:10" s="66" customFormat="1" ht="120">
      <c r="A103" s="195"/>
      <c r="B103" s="149" t="s">
        <v>148</v>
      </c>
      <c r="C103" s="74" t="s">
        <v>139</v>
      </c>
      <c r="D103" s="74" t="s">
        <v>16</v>
      </c>
      <c r="E103" s="75" t="s">
        <v>149</v>
      </c>
      <c r="F103" s="74" t="s">
        <v>97</v>
      </c>
      <c r="G103" s="55">
        <v>1417.5</v>
      </c>
      <c r="H103" s="58">
        <v>1417.5</v>
      </c>
      <c r="I103" s="144">
        <v>1417.5</v>
      </c>
      <c r="J103" s="56"/>
    </row>
    <row r="104" spans="1:10" s="66" customFormat="1" ht="135" hidden="1">
      <c r="A104" s="195"/>
      <c r="B104" s="149" t="s">
        <v>150</v>
      </c>
      <c r="C104" s="74" t="s">
        <v>139</v>
      </c>
      <c r="D104" s="74" t="s">
        <v>16</v>
      </c>
      <c r="E104" s="75" t="s">
        <v>151</v>
      </c>
      <c r="F104" s="74" t="s">
        <v>97</v>
      </c>
      <c r="G104" s="55">
        <v>0</v>
      </c>
      <c r="H104" s="58">
        <v>0</v>
      </c>
      <c r="I104" s="144">
        <v>0</v>
      </c>
      <c r="J104" s="56"/>
    </row>
    <row r="105" spans="1:10" s="57" customFormat="1" ht="30">
      <c r="A105" s="195"/>
      <c r="B105" s="150" t="s">
        <v>152</v>
      </c>
      <c r="C105" s="151" t="s">
        <v>139</v>
      </c>
      <c r="D105" s="151" t="s">
        <v>16</v>
      </c>
      <c r="E105" s="152" t="s">
        <v>149</v>
      </c>
      <c r="F105" s="151" t="s">
        <v>97</v>
      </c>
      <c r="G105" s="153">
        <v>70.9</v>
      </c>
      <c r="H105" s="154">
        <v>70.9</v>
      </c>
      <c r="I105" s="155">
        <v>70.9</v>
      </c>
      <c r="J105" s="156"/>
    </row>
    <row r="106" spans="1:10" s="66" customFormat="1" ht="60">
      <c r="A106" s="195"/>
      <c r="B106" s="73" t="s">
        <v>153</v>
      </c>
      <c r="C106" s="51" t="s">
        <v>139</v>
      </c>
      <c r="D106" s="51" t="s">
        <v>16</v>
      </c>
      <c r="E106" s="53" t="s">
        <v>154</v>
      </c>
      <c r="F106" s="74"/>
      <c r="G106" s="55">
        <f>G107+G108+G109</f>
        <v>13.8</v>
      </c>
      <c r="H106" s="55">
        <f>H107+H108+H109</f>
        <v>13.8</v>
      </c>
      <c r="I106" s="55">
        <f>I107+I108+I109</f>
        <v>13.8</v>
      </c>
      <c r="J106" s="56"/>
    </row>
    <row r="107" spans="1:10" s="66" customFormat="1" ht="120" customHeight="1" hidden="1">
      <c r="A107" s="195"/>
      <c r="B107" s="73" t="s">
        <v>155</v>
      </c>
      <c r="C107" s="74" t="s">
        <v>139</v>
      </c>
      <c r="D107" s="74" t="s">
        <v>16</v>
      </c>
      <c r="E107" s="75" t="s">
        <v>156</v>
      </c>
      <c r="F107" s="74" t="s">
        <v>157</v>
      </c>
      <c r="G107" s="55">
        <v>0</v>
      </c>
      <c r="H107" s="58">
        <v>0</v>
      </c>
      <c r="I107" s="59">
        <v>0</v>
      </c>
      <c r="J107" s="56"/>
    </row>
    <row r="108" spans="1:10" s="66" customFormat="1" ht="135" hidden="1">
      <c r="A108" s="195"/>
      <c r="B108" s="73" t="s">
        <v>158</v>
      </c>
      <c r="C108" s="74" t="s">
        <v>139</v>
      </c>
      <c r="D108" s="74" t="s">
        <v>16</v>
      </c>
      <c r="E108" s="75" t="s">
        <v>156</v>
      </c>
      <c r="F108" s="74" t="s">
        <v>97</v>
      </c>
      <c r="G108" s="55"/>
      <c r="H108" s="58"/>
      <c r="I108" s="59"/>
      <c r="J108" s="56"/>
    </row>
    <row r="109" spans="1:10" s="66" customFormat="1" ht="135">
      <c r="A109" s="195"/>
      <c r="B109" s="73" t="s">
        <v>159</v>
      </c>
      <c r="C109" s="74" t="s">
        <v>139</v>
      </c>
      <c r="D109" s="74" t="s">
        <v>16</v>
      </c>
      <c r="E109" s="75" t="s">
        <v>160</v>
      </c>
      <c r="F109" s="74" t="s">
        <v>97</v>
      </c>
      <c r="G109" s="55">
        <v>13.8</v>
      </c>
      <c r="H109" s="58">
        <v>13.8</v>
      </c>
      <c r="I109" s="59">
        <v>13.8</v>
      </c>
      <c r="J109" s="157"/>
    </row>
    <row r="110" spans="1:10" s="66" customFormat="1" ht="30">
      <c r="A110" s="195"/>
      <c r="B110" s="158" t="s">
        <v>161</v>
      </c>
      <c r="C110" s="51" t="s">
        <v>139</v>
      </c>
      <c r="D110" s="51" t="s">
        <v>16</v>
      </c>
      <c r="E110" s="53" t="s">
        <v>162</v>
      </c>
      <c r="F110" s="74"/>
      <c r="G110" s="55">
        <f>G111</f>
        <v>40</v>
      </c>
      <c r="H110" s="55">
        <f>H111</f>
        <v>40</v>
      </c>
      <c r="I110" s="55">
        <f>I111</f>
        <v>40</v>
      </c>
      <c r="J110" s="56"/>
    </row>
    <row r="111" spans="1:10" s="66" customFormat="1" ht="44.25" customHeight="1">
      <c r="A111" s="195"/>
      <c r="B111" s="81" t="s">
        <v>163</v>
      </c>
      <c r="C111" s="51" t="s">
        <v>139</v>
      </c>
      <c r="D111" s="51" t="s">
        <v>16</v>
      </c>
      <c r="E111" s="53" t="s">
        <v>164</v>
      </c>
      <c r="F111" s="54">
        <v>200</v>
      </c>
      <c r="G111" s="55">
        <v>40</v>
      </c>
      <c r="H111" s="58">
        <v>40</v>
      </c>
      <c r="I111" s="59">
        <v>40</v>
      </c>
      <c r="J111" s="56"/>
    </row>
    <row r="112" spans="1:10" s="49" customFormat="1" ht="14.25">
      <c r="A112" s="195"/>
      <c r="B112" s="36" t="s">
        <v>165</v>
      </c>
      <c r="C112" s="45" t="s">
        <v>166</v>
      </c>
      <c r="D112" s="45"/>
      <c r="E112" s="159"/>
      <c r="F112" s="45"/>
      <c r="G112" s="160">
        <f>G113+G117+G122</f>
        <v>557.45</v>
      </c>
      <c r="H112" s="161">
        <f>H113+H117+H122</f>
        <v>434.6</v>
      </c>
      <c r="I112" s="161">
        <f>I113+I117+I122</f>
        <v>434.6</v>
      </c>
      <c r="J112" s="48"/>
    </row>
    <row r="113" spans="1:10" s="49" customFormat="1" ht="14.25">
      <c r="A113" s="195"/>
      <c r="B113" s="36" t="s">
        <v>167</v>
      </c>
      <c r="C113" s="45" t="s">
        <v>166</v>
      </c>
      <c r="D113" s="45" t="s">
        <v>16</v>
      </c>
      <c r="E113" s="159"/>
      <c r="F113" s="45"/>
      <c r="G113" s="161">
        <f aca="true" t="shared" si="8" ref="G113:I115">G114</f>
        <v>234.6</v>
      </c>
      <c r="H113" s="161">
        <f t="shared" si="8"/>
        <v>234.6</v>
      </c>
      <c r="I113" s="161">
        <f t="shared" si="8"/>
        <v>234.6</v>
      </c>
      <c r="J113" s="48"/>
    </row>
    <row r="114" spans="1:10" s="66" customFormat="1" ht="60">
      <c r="A114" s="195"/>
      <c r="B114" s="67" t="s">
        <v>50</v>
      </c>
      <c r="C114" s="51" t="s">
        <v>166</v>
      </c>
      <c r="D114" s="51" t="s">
        <v>16</v>
      </c>
      <c r="E114" s="53" t="s">
        <v>51</v>
      </c>
      <c r="F114" s="51"/>
      <c r="G114" s="143">
        <f t="shared" si="8"/>
        <v>234.6</v>
      </c>
      <c r="H114" s="143">
        <f t="shared" si="8"/>
        <v>234.6</v>
      </c>
      <c r="I114" s="143">
        <f t="shared" si="8"/>
        <v>234.6</v>
      </c>
      <c r="J114" s="56"/>
    </row>
    <row r="115" spans="1:10" s="66" customFormat="1" ht="15">
      <c r="A115" s="195"/>
      <c r="B115" s="162" t="s">
        <v>168</v>
      </c>
      <c r="C115" s="51" t="s">
        <v>166</v>
      </c>
      <c r="D115" s="51" t="s">
        <v>16</v>
      </c>
      <c r="E115" s="53" t="s">
        <v>169</v>
      </c>
      <c r="F115" s="51"/>
      <c r="G115" s="143">
        <f t="shared" si="8"/>
        <v>234.6</v>
      </c>
      <c r="H115" s="143">
        <f t="shared" si="8"/>
        <v>234.6</v>
      </c>
      <c r="I115" s="143">
        <f t="shared" si="8"/>
        <v>234.6</v>
      </c>
      <c r="J115" s="56"/>
    </row>
    <row r="116" spans="1:10" s="57" customFormat="1" ht="30">
      <c r="A116" s="195"/>
      <c r="B116" s="67" t="s">
        <v>170</v>
      </c>
      <c r="C116" s="51" t="s">
        <v>166</v>
      </c>
      <c r="D116" s="51" t="s">
        <v>16</v>
      </c>
      <c r="E116" s="53" t="s">
        <v>171</v>
      </c>
      <c r="F116" s="54">
        <v>300</v>
      </c>
      <c r="G116" s="55">
        <v>234.6</v>
      </c>
      <c r="H116" s="55">
        <v>234.6</v>
      </c>
      <c r="I116" s="55">
        <v>234.6</v>
      </c>
      <c r="J116" s="56"/>
    </row>
    <row r="117" spans="1:10" s="116" customFormat="1" ht="15">
      <c r="A117" s="195"/>
      <c r="B117" s="163" t="s">
        <v>172</v>
      </c>
      <c r="C117" s="164" t="s">
        <v>166</v>
      </c>
      <c r="D117" s="164" t="s">
        <v>68</v>
      </c>
      <c r="E117" s="165"/>
      <c r="F117" s="166"/>
      <c r="G117" s="167">
        <f aca="true" t="shared" si="9" ref="G117:I118">G118</f>
        <v>122.85</v>
      </c>
      <c r="H117" s="129">
        <f t="shared" si="9"/>
        <v>0</v>
      </c>
      <c r="I117" s="129">
        <f t="shared" si="9"/>
        <v>0</v>
      </c>
      <c r="J117" s="115"/>
    </row>
    <row r="118" spans="1:10" s="91" customFormat="1" ht="15">
      <c r="A118" s="195"/>
      <c r="B118" s="85" t="s">
        <v>173</v>
      </c>
      <c r="C118" s="86" t="s">
        <v>166</v>
      </c>
      <c r="D118" s="86" t="s">
        <v>68</v>
      </c>
      <c r="E118" s="87" t="s">
        <v>34</v>
      </c>
      <c r="F118" s="88"/>
      <c r="G118" s="168">
        <f t="shared" si="9"/>
        <v>122.85</v>
      </c>
      <c r="H118" s="89">
        <f t="shared" si="9"/>
        <v>0</v>
      </c>
      <c r="I118" s="89">
        <f t="shared" si="9"/>
        <v>0</v>
      </c>
      <c r="J118" s="90"/>
    </row>
    <row r="119" spans="1:10" s="91" customFormat="1" ht="30">
      <c r="A119" s="195"/>
      <c r="B119" s="85" t="s">
        <v>35</v>
      </c>
      <c r="C119" s="86" t="s">
        <v>166</v>
      </c>
      <c r="D119" s="86" t="s">
        <v>68</v>
      </c>
      <c r="E119" s="87" t="s">
        <v>84</v>
      </c>
      <c r="F119" s="88"/>
      <c r="G119" s="168">
        <f>G121+G120</f>
        <v>122.85</v>
      </c>
      <c r="H119" s="89">
        <f>H121+H120</f>
        <v>0</v>
      </c>
      <c r="I119" s="89">
        <f>I121+I120</f>
        <v>0</v>
      </c>
      <c r="J119" s="90"/>
    </row>
    <row r="120" spans="1:10" s="91" customFormat="1" ht="30">
      <c r="A120" s="195"/>
      <c r="B120" s="85" t="s">
        <v>174</v>
      </c>
      <c r="C120" s="86" t="s">
        <v>166</v>
      </c>
      <c r="D120" s="86" t="s">
        <v>68</v>
      </c>
      <c r="E120" s="87" t="s">
        <v>175</v>
      </c>
      <c r="F120" s="88">
        <v>500</v>
      </c>
      <c r="G120" s="168">
        <v>122.85</v>
      </c>
      <c r="H120" s="89">
        <v>0</v>
      </c>
      <c r="I120" s="89">
        <v>0</v>
      </c>
      <c r="J120" s="90"/>
    </row>
    <row r="121" spans="1:10" s="91" customFormat="1" ht="30" hidden="1">
      <c r="A121" s="195"/>
      <c r="B121" s="169" t="s">
        <v>176</v>
      </c>
      <c r="C121" s="170" t="s">
        <v>166</v>
      </c>
      <c r="D121" s="170" t="s">
        <v>68</v>
      </c>
      <c r="E121" s="171">
        <v>9990010200</v>
      </c>
      <c r="F121" s="172">
        <v>500</v>
      </c>
      <c r="G121" s="120"/>
      <c r="H121" s="120"/>
      <c r="I121" s="120"/>
      <c r="J121" s="90"/>
    </row>
    <row r="122" spans="1:10" s="116" customFormat="1" ht="15.75">
      <c r="A122" s="195"/>
      <c r="B122" s="173" t="s">
        <v>177</v>
      </c>
      <c r="C122" s="164" t="s">
        <v>166</v>
      </c>
      <c r="D122" s="164" t="s">
        <v>18</v>
      </c>
      <c r="E122" s="174"/>
      <c r="F122" s="175"/>
      <c r="G122" s="129">
        <f aca="true" t="shared" si="10" ref="G122:I124">G123</f>
        <v>200</v>
      </c>
      <c r="H122" s="129">
        <f t="shared" si="10"/>
        <v>200</v>
      </c>
      <c r="I122" s="129">
        <f t="shared" si="10"/>
        <v>200</v>
      </c>
      <c r="J122" s="115"/>
    </row>
    <row r="123" spans="1:10" s="91" customFormat="1" ht="15.75">
      <c r="A123" s="195"/>
      <c r="B123" s="176" t="s">
        <v>173</v>
      </c>
      <c r="C123" s="86" t="s">
        <v>166</v>
      </c>
      <c r="D123" s="86" t="s">
        <v>18</v>
      </c>
      <c r="E123" s="87" t="s">
        <v>34</v>
      </c>
      <c r="F123" s="172"/>
      <c r="G123" s="89">
        <f t="shared" si="10"/>
        <v>200</v>
      </c>
      <c r="H123" s="89">
        <f t="shared" si="10"/>
        <v>200</v>
      </c>
      <c r="I123" s="89">
        <f t="shared" si="10"/>
        <v>200</v>
      </c>
      <c r="J123" s="90"/>
    </row>
    <row r="124" spans="1:10" s="91" customFormat="1" ht="31.5">
      <c r="A124" s="195"/>
      <c r="B124" s="176" t="s">
        <v>35</v>
      </c>
      <c r="C124" s="86" t="s">
        <v>166</v>
      </c>
      <c r="D124" s="86" t="s">
        <v>18</v>
      </c>
      <c r="E124" s="87" t="s">
        <v>84</v>
      </c>
      <c r="F124" s="172"/>
      <c r="G124" s="89">
        <f t="shared" si="10"/>
        <v>200</v>
      </c>
      <c r="H124" s="89">
        <f t="shared" si="10"/>
        <v>200</v>
      </c>
      <c r="I124" s="89">
        <f t="shared" si="10"/>
        <v>200</v>
      </c>
      <c r="J124" s="90"/>
    </row>
    <row r="125" spans="1:10" s="91" customFormat="1" ht="31.5">
      <c r="A125" s="195"/>
      <c r="B125" s="176" t="s">
        <v>178</v>
      </c>
      <c r="C125" s="86" t="s">
        <v>166</v>
      </c>
      <c r="D125" s="86" t="s">
        <v>18</v>
      </c>
      <c r="E125" s="177">
        <v>9990014970</v>
      </c>
      <c r="F125" s="88">
        <v>500</v>
      </c>
      <c r="G125" s="89">
        <v>200</v>
      </c>
      <c r="H125" s="89">
        <v>200</v>
      </c>
      <c r="I125" s="89">
        <v>200</v>
      </c>
      <c r="J125" s="90"/>
    </row>
    <row r="126" spans="1:10" s="84" customFormat="1" ht="15" hidden="1">
      <c r="A126" s="195"/>
      <c r="B126" s="82" t="s">
        <v>179</v>
      </c>
      <c r="C126" s="45" t="s">
        <v>46</v>
      </c>
      <c r="D126" s="45"/>
      <c r="E126" s="46"/>
      <c r="F126" s="83"/>
      <c r="G126" s="47">
        <f>G127</f>
        <v>0</v>
      </c>
      <c r="H126" s="47">
        <f>H127</f>
        <v>0</v>
      </c>
      <c r="I126" s="47">
        <f>I127</f>
        <v>0</v>
      </c>
      <c r="J126" s="48"/>
    </row>
    <row r="127" spans="1:10" s="84" customFormat="1" ht="15" hidden="1">
      <c r="A127" s="195"/>
      <c r="B127" s="82" t="s">
        <v>180</v>
      </c>
      <c r="C127" s="45" t="s">
        <v>46</v>
      </c>
      <c r="D127" s="45" t="s">
        <v>66</v>
      </c>
      <c r="E127" s="46"/>
      <c r="F127" s="83"/>
      <c r="G127" s="47">
        <f>G129</f>
        <v>0</v>
      </c>
      <c r="H127" s="47">
        <f>H129</f>
        <v>0</v>
      </c>
      <c r="I127" s="47">
        <f>I129</f>
        <v>0</v>
      </c>
      <c r="J127" s="48"/>
    </row>
    <row r="128" spans="1:10" s="57" customFormat="1" ht="15" hidden="1">
      <c r="A128" s="195"/>
      <c r="B128" s="65" t="s">
        <v>173</v>
      </c>
      <c r="C128" s="51" t="s">
        <v>46</v>
      </c>
      <c r="D128" s="51" t="s">
        <v>66</v>
      </c>
      <c r="E128" s="63">
        <v>99</v>
      </c>
      <c r="F128" s="54"/>
      <c r="G128" s="55">
        <f aca="true" t="shared" si="11" ref="G128:I129">G129</f>
        <v>0</v>
      </c>
      <c r="H128" s="55">
        <f t="shared" si="11"/>
        <v>0</v>
      </c>
      <c r="I128" s="55">
        <f t="shared" si="11"/>
        <v>0</v>
      </c>
      <c r="J128" s="56"/>
    </row>
    <row r="129" spans="1:10" s="57" customFormat="1" ht="30" hidden="1">
      <c r="A129" s="195"/>
      <c r="B129" s="65" t="s">
        <v>35</v>
      </c>
      <c r="C129" s="51" t="s">
        <v>46</v>
      </c>
      <c r="D129" s="51" t="s">
        <v>66</v>
      </c>
      <c r="E129" s="63">
        <v>999</v>
      </c>
      <c r="F129" s="54"/>
      <c r="G129" s="55">
        <f t="shared" si="11"/>
        <v>0</v>
      </c>
      <c r="H129" s="55">
        <f t="shared" si="11"/>
        <v>0</v>
      </c>
      <c r="I129" s="55">
        <f t="shared" si="11"/>
        <v>0</v>
      </c>
      <c r="J129" s="56"/>
    </row>
    <row r="130" spans="1:10" s="57" customFormat="1" ht="90" hidden="1">
      <c r="A130" s="195"/>
      <c r="B130" s="81" t="s">
        <v>181</v>
      </c>
      <c r="C130" s="51" t="s">
        <v>46</v>
      </c>
      <c r="D130" s="51" t="s">
        <v>66</v>
      </c>
      <c r="E130" s="70" t="s">
        <v>182</v>
      </c>
      <c r="F130" s="54">
        <v>400</v>
      </c>
      <c r="G130" s="55">
        <v>0</v>
      </c>
      <c r="H130" s="58">
        <v>0</v>
      </c>
      <c r="I130" s="59">
        <v>0</v>
      </c>
      <c r="J130" s="56"/>
    </row>
    <row r="131" spans="1:10" s="84" customFormat="1" ht="63">
      <c r="A131" s="189">
        <v>730</v>
      </c>
      <c r="B131" s="28" t="s">
        <v>183</v>
      </c>
      <c r="C131" s="178"/>
      <c r="D131" s="178"/>
      <c r="E131" s="179"/>
      <c r="F131" s="77"/>
      <c r="G131" s="32">
        <f aca="true" t="shared" si="12" ref="G131:I135">G132</f>
        <v>7.7</v>
      </c>
      <c r="H131" s="40">
        <f t="shared" si="12"/>
        <v>7.7</v>
      </c>
      <c r="I131" s="40">
        <f t="shared" si="12"/>
        <v>7.7</v>
      </c>
      <c r="J131" s="48"/>
    </row>
    <row r="132" spans="1:10" s="84" customFormat="1" ht="15">
      <c r="A132" s="189"/>
      <c r="B132" s="36" t="s">
        <v>15</v>
      </c>
      <c r="C132" s="37" t="s">
        <v>16</v>
      </c>
      <c r="D132" s="180"/>
      <c r="E132" s="181"/>
      <c r="F132" s="77"/>
      <c r="G132" s="40">
        <f t="shared" si="12"/>
        <v>7.7</v>
      </c>
      <c r="H132" s="40">
        <f t="shared" si="12"/>
        <v>7.7</v>
      </c>
      <c r="I132" s="40">
        <f t="shared" si="12"/>
        <v>7.7</v>
      </c>
      <c r="J132" s="48"/>
    </row>
    <row r="133" spans="1:10" s="84" customFormat="1" ht="60.75" customHeight="1">
      <c r="A133" s="189"/>
      <c r="B133" s="44" t="s">
        <v>184</v>
      </c>
      <c r="C133" s="182" t="s">
        <v>16</v>
      </c>
      <c r="D133" s="182" t="s">
        <v>68</v>
      </c>
      <c r="E133" s="181"/>
      <c r="F133" s="77"/>
      <c r="G133" s="40">
        <f t="shared" si="12"/>
        <v>7.7</v>
      </c>
      <c r="H133" s="40">
        <f t="shared" si="12"/>
        <v>7.7</v>
      </c>
      <c r="I133" s="40">
        <f t="shared" si="12"/>
        <v>7.7</v>
      </c>
      <c r="J133" s="48"/>
    </row>
    <row r="134" spans="1:10" s="57" customFormat="1" ht="105">
      <c r="A134" s="189"/>
      <c r="B134" s="50" t="s">
        <v>19</v>
      </c>
      <c r="C134" s="51" t="s">
        <v>16</v>
      </c>
      <c r="D134" s="52" t="s">
        <v>68</v>
      </c>
      <c r="E134" s="53" t="s">
        <v>20</v>
      </c>
      <c r="F134" s="54"/>
      <c r="G134" s="64">
        <f t="shared" si="12"/>
        <v>7.7</v>
      </c>
      <c r="H134" s="64">
        <f t="shared" si="12"/>
        <v>7.7</v>
      </c>
      <c r="I134" s="64">
        <f t="shared" si="12"/>
        <v>7.7</v>
      </c>
      <c r="J134" s="56"/>
    </row>
    <row r="135" spans="1:10" s="57" customFormat="1" ht="45">
      <c r="A135" s="189"/>
      <c r="B135" s="50" t="s">
        <v>21</v>
      </c>
      <c r="C135" s="51" t="s">
        <v>16</v>
      </c>
      <c r="D135" s="52" t="s">
        <v>68</v>
      </c>
      <c r="E135" s="53" t="s">
        <v>22</v>
      </c>
      <c r="F135" s="54"/>
      <c r="G135" s="64">
        <f t="shared" si="12"/>
        <v>7.7</v>
      </c>
      <c r="H135" s="64">
        <f t="shared" si="12"/>
        <v>7.7</v>
      </c>
      <c r="I135" s="64">
        <f t="shared" si="12"/>
        <v>7.7</v>
      </c>
      <c r="J135" s="56"/>
    </row>
    <row r="136" spans="1:10" s="57" customFormat="1" ht="60">
      <c r="A136" s="189"/>
      <c r="B136" s="50" t="s">
        <v>23</v>
      </c>
      <c r="C136" s="51" t="s">
        <v>16</v>
      </c>
      <c r="D136" s="52" t="s">
        <v>68</v>
      </c>
      <c r="E136" s="53" t="s">
        <v>24</v>
      </c>
      <c r="F136" s="54">
        <v>200</v>
      </c>
      <c r="G136" s="64">
        <v>7.7</v>
      </c>
      <c r="H136" s="58">
        <v>7.7</v>
      </c>
      <c r="I136" s="59">
        <v>7.7</v>
      </c>
      <c r="J136" s="56"/>
    </row>
    <row r="137" spans="1:10" s="57" customFormat="1" ht="15.75">
      <c r="A137" s="183"/>
      <c r="B137" s="184" t="s">
        <v>185</v>
      </c>
      <c r="C137" s="185"/>
      <c r="D137" s="185"/>
      <c r="E137" s="186"/>
      <c r="F137" s="185"/>
      <c r="G137" s="187">
        <f>SUM(G10+G42+G48+G97+G112+G126+G131+G56)+G65+G92</f>
        <v>24361.199999999997</v>
      </c>
      <c r="H137" s="187">
        <f>SUM(H10+H42+H48+H97+H112+H126+H131+H56)+H65+H92</f>
        <v>24997.100000000002</v>
      </c>
      <c r="I137" s="187">
        <f>SUM(I10+I42+I48+I97+I112+I126+I131+I56)+I65+I92</f>
        <v>25541.699999999997</v>
      </c>
      <c r="J137" s="56"/>
    </row>
    <row r="141" spans="7:9" ht="14.25">
      <c r="G141" s="188"/>
      <c r="H141" s="188"/>
      <c r="I141" s="188"/>
    </row>
  </sheetData>
  <sheetProtection selectLockedCells="1" selectUnlockedCells="1"/>
  <mergeCells count="7">
    <mergeCell ref="A131:A136"/>
    <mergeCell ref="H1:I1"/>
    <mergeCell ref="E2:I2"/>
    <mergeCell ref="F3:G3"/>
    <mergeCell ref="H3:I3"/>
    <mergeCell ref="A5:I5"/>
    <mergeCell ref="A9:A130"/>
  </mergeCells>
  <printOptions/>
  <pageMargins left="0.5902777777777778" right="0.19652777777777777" top="0.5902777777777778" bottom="0.5902777777777778" header="0.5118055555555555" footer="0.511805555555555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Кувшинова ТВ</cp:lastModifiedBy>
  <cp:lastPrinted>2019-11-11T08:55:55Z</cp:lastPrinted>
  <dcterms:modified xsi:type="dcterms:W3CDTF">2019-11-11T08:56:20Z</dcterms:modified>
  <cp:category/>
  <cp:version/>
  <cp:contentType/>
  <cp:contentStatus/>
</cp:coreProperties>
</file>